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'1'!$A$6:$E$78</definedName>
    <definedName name="_xlnm.Print_Area" localSheetId="0">'1'!$A$1:$E$86</definedName>
  </definedNames>
  <calcPr fullCalcOnLoad="1"/>
</workbook>
</file>

<file path=xl/sharedStrings.xml><?xml version="1.0" encoding="utf-8"?>
<sst xmlns="http://schemas.openxmlformats.org/spreadsheetml/2006/main" count="176" uniqueCount="94">
  <si>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</si>
  <si>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</si>
  <si>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</si>
  <si>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</si>
  <si>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</si>
  <si>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</si>
  <si>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</si>
  <si>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</si>
  <si>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</si>
  <si>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</si>
  <si>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</si>
  <si>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</si>
  <si>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</si>
  <si>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</si>
  <si>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</si>
  <si>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</si>
  <si>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</si>
  <si>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</si>
  <si>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</si>
  <si>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</si>
  <si>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</si>
  <si>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</si>
  <si>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</si>
  <si>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</si>
  <si>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</si>
  <si>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</si>
  <si>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</si>
  <si>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</si>
  <si>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</si>
  <si>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</si>
  <si>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</si>
  <si>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</si>
  <si>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</si>
  <si>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</si>
  <si>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</si>
  <si>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</si>
  <si>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</si>
  <si>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</si>
  <si>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</si>
  <si>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</si>
  <si>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</si>
  <si>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</si>
  <si>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</si>
  <si>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</si>
  <si>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</si>
  <si>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</si>
  <si>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</si>
  <si>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</si>
  <si>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</si>
  <si>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</si>
  <si>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</si>
  <si>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</si>
  <si>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</si>
  <si>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</si>
  <si>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</si>
  <si>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</si>
  <si>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</si>
  <si>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</si>
  <si>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</si>
  <si>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</si>
  <si>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</si>
  <si>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</si>
  <si>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</si>
  <si>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</si>
  <si>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</si>
  <si>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</si>
  <si>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</si>
  <si>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</si>
  <si>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</si>
  <si>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</si>
  <si>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</si>
  <si>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</si>
  <si>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</si>
  <si>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</si>
  <si>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</si>
  <si>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</si>
  <si>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</si>
  <si>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</si>
  <si>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Водное хозяйство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</si>
  <si>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</si>
  <si>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</si>
  <si>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</si>
  <si>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</si>
  <si>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</si>
  <si>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</si>
  <si>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</si>
  <si>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</si>
  <si>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</si>
  <si>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Т.И.Андреева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</si>
  <si>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</si>
  <si>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</si>
  <si>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</si>
  <si>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</si>
  <si>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Порецкого района  за 2 квартал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</si>
</sst>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93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79</v>
      </c>
      <c r="B7" s="7">
        <f>B8+B29+B38</f>
        <v>230574451.05</v>
      </c>
      <c r="C7" s="7">
        <f>C8+C29+C38</f>
        <v>96527002.41</v>
      </c>
      <c r="D7" s="7">
        <f>C7/B7*100</f>
        <v>41.86370257868169</v>
      </c>
      <c r="E7" s="8" t="s">
        <v>5</v>
      </c>
    </row>
    <row r="8" spans="1:5" ht="29.25" customHeight="1">
      <c r="A8" s="9" t="s">
        <v>6</v>
      </c>
      <c r="B8" s="7">
        <f>B10+B12+B17+B19+B20+B21+B24+B26+B27+B11+B18+B28+B25</f>
        <v>63327100</v>
      </c>
      <c r="C8" s="7">
        <f>C10+C12+C17+C19+C20+C21+C24+C26+C27+C11+C18+C28+C25+C16</f>
        <v>26995636.659999993</v>
      </c>
      <c r="D8" s="7">
        <f aca="true" t="shared" si="0" ref="D8:D58">C8/B8*100</f>
        <v>42.628885042896314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39802800</v>
      </c>
      <c r="C10" s="2">
        <v>16386586.45</v>
      </c>
      <c r="D10" s="7">
        <f t="shared" si="0"/>
        <v>41.16943142191001</v>
      </c>
      <c r="E10" s="10" t="s">
        <v>7</v>
      </c>
      <c r="F10" s="1"/>
    </row>
    <row r="11" spans="1:6" ht="12.75">
      <c r="A11" s="21" t="s">
        <v>84</v>
      </c>
      <c r="B11" s="2">
        <v>1780000</v>
      </c>
      <c r="C11" s="2">
        <v>860555.55</v>
      </c>
      <c r="D11" s="7">
        <f t="shared" si="0"/>
        <v>48.34581741573034</v>
      </c>
      <c r="E11" s="10"/>
      <c r="F11" s="1"/>
    </row>
    <row r="12" spans="1:6" ht="12.75">
      <c r="A12" s="11" t="s">
        <v>9</v>
      </c>
      <c r="B12" s="7">
        <f>B14+B15</f>
        <v>4544500</v>
      </c>
      <c r="C12" s="7">
        <f>C14+C15</f>
        <v>2068750.65</v>
      </c>
      <c r="D12" s="7">
        <f t="shared" si="0"/>
        <v>45.52207393552646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80</v>
      </c>
      <c r="B14" s="2">
        <v>4100000</v>
      </c>
      <c r="C14" s="2">
        <v>1839097.45</v>
      </c>
      <c r="D14" s="7">
        <f t="shared" si="0"/>
        <v>44.85603536585366</v>
      </c>
      <c r="E14" s="10"/>
      <c r="F14" s="1"/>
    </row>
    <row r="15" spans="1:6" ht="12.75">
      <c r="A15" s="11" t="s">
        <v>11</v>
      </c>
      <c r="B15" s="2">
        <v>444500</v>
      </c>
      <c r="C15" s="2">
        <v>229653.2</v>
      </c>
      <c r="D15" s="7">
        <f t="shared" si="0"/>
        <v>51.66551181102362</v>
      </c>
      <c r="E15" s="10"/>
      <c r="F15" s="1"/>
    </row>
    <row r="16" spans="1:6" ht="25.5">
      <c r="A16" s="11" t="s">
        <v>91</v>
      </c>
      <c r="B16" s="2">
        <v>0</v>
      </c>
      <c r="C16" s="2">
        <v>7500</v>
      </c>
      <c r="D16" s="7" t="e">
        <f t="shared" si="0"/>
        <v>#DIV/0!</v>
      </c>
      <c r="E16" s="10"/>
      <c r="F16" s="1"/>
    </row>
    <row r="17" spans="1:6" ht="38.25">
      <c r="A17" s="11" t="s">
        <v>12</v>
      </c>
      <c r="B17" s="2">
        <v>10000000</v>
      </c>
      <c r="C17" s="2">
        <v>3934064.19</v>
      </c>
      <c r="D17" s="7">
        <f t="shared" si="0"/>
        <v>39.3406419</v>
      </c>
      <c r="E17" s="10"/>
      <c r="F17" s="1"/>
    </row>
    <row r="18" spans="1:6" ht="12.75">
      <c r="A18" s="11" t="s">
        <v>83</v>
      </c>
      <c r="B18" s="2">
        <v>800000</v>
      </c>
      <c r="C18" s="2">
        <v>105187.88</v>
      </c>
      <c r="D18" s="7">
        <f t="shared" si="0"/>
        <v>13.148485</v>
      </c>
      <c r="E18" s="10"/>
      <c r="F18" s="1"/>
    </row>
    <row r="19" spans="1:6" ht="12.75">
      <c r="A19" s="11" t="s">
        <v>13</v>
      </c>
      <c r="B19" s="2">
        <v>800000</v>
      </c>
      <c r="C19" s="2">
        <v>587494.52</v>
      </c>
      <c r="D19" s="7">
        <f t="shared" si="0"/>
        <v>73.436815</v>
      </c>
      <c r="E19" s="10" t="s">
        <v>7</v>
      </c>
      <c r="F19" s="1"/>
    </row>
    <row r="20" spans="1:6" ht="38.25">
      <c r="A20" s="11" t="s">
        <v>62</v>
      </c>
      <c r="B20" s="13">
        <v>0</v>
      </c>
      <c r="C20" s="13">
        <v>3155.08</v>
      </c>
      <c r="D20" s="7" t="e">
        <f t="shared" si="0"/>
        <v>#DIV/0!</v>
      </c>
      <c r="E20" s="10"/>
      <c r="F20" s="1"/>
    </row>
    <row r="21" spans="1:6" ht="51">
      <c r="A21" s="11" t="s">
        <v>81</v>
      </c>
      <c r="B21" s="2">
        <v>3330000</v>
      </c>
      <c r="C21" s="2">
        <v>1710422.11</v>
      </c>
      <c r="D21" s="7">
        <f>C21/B21*100</f>
        <v>51.364027327327335</v>
      </c>
      <c r="E21" s="10"/>
      <c r="F21" s="12"/>
    </row>
    <row r="22" spans="1:6" ht="25.5">
      <c r="A22" s="11" t="s">
        <v>14</v>
      </c>
      <c r="B22" s="7">
        <f>B24</f>
        <v>480000</v>
      </c>
      <c r="C22" s="7">
        <f>C24</f>
        <v>52610.81</v>
      </c>
      <c r="D22" s="7">
        <f>C22/B22*100</f>
        <v>10.960585416666666</v>
      </c>
      <c r="E22" s="10" t="s">
        <v>7</v>
      </c>
      <c r="F22" s="1"/>
    </row>
    <row r="23" spans="1:6" ht="12.75">
      <c r="A23" s="11" t="s">
        <v>15</v>
      </c>
      <c r="B23" s="7"/>
      <c r="C23" s="7"/>
      <c r="D23" s="7"/>
      <c r="E23" s="10"/>
      <c r="F23" s="1"/>
    </row>
    <row r="24" spans="1:6" ht="25.5">
      <c r="A24" s="11" t="s">
        <v>16</v>
      </c>
      <c r="B24" s="2">
        <v>480000</v>
      </c>
      <c r="C24" s="2">
        <v>52610.81</v>
      </c>
      <c r="D24" s="7">
        <f t="shared" si="0"/>
        <v>10.960585416666666</v>
      </c>
      <c r="E24" s="10" t="s">
        <v>7</v>
      </c>
      <c r="F24" s="1"/>
    </row>
    <row r="25" spans="1:6" ht="25.5">
      <c r="A25" s="11" t="s">
        <v>92</v>
      </c>
      <c r="B25" s="2">
        <v>0</v>
      </c>
      <c r="C25" s="2">
        <v>0</v>
      </c>
      <c r="D25" s="7" t="e">
        <f t="shared" si="0"/>
        <v>#DIV/0!</v>
      </c>
      <c r="E25" s="10" t="s">
        <v>86</v>
      </c>
      <c r="F25" s="1"/>
    </row>
    <row r="26" spans="1:6" ht="25.5">
      <c r="A26" s="11" t="s">
        <v>63</v>
      </c>
      <c r="B26" s="2">
        <v>589800</v>
      </c>
      <c r="C26" s="2">
        <v>309989.45</v>
      </c>
      <c r="D26" s="7">
        <f t="shared" si="0"/>
        <v>52.5584011529332</v>
      </c>
      <c r="E26" s="10" t="s">
        <v>7</v>
      </c>
      <c r="F26" s="12"/>
    </row>
    <row r="27" spans="1:6" ht="25.5">
      <c r="A27" s="11" t="s">
        <v>17</v>
      </c>
      <c r="B27" s="2">
        <v>1200000</v>
      </c>
      <c r="C27" s="2">
        <v>935238</v>
      </c>
      <c r="D27" s="7">
        <f t="shared" si="0"/>
        <v>77.9365</v>
      </c>
      <c r="E27" s="10" t="s">
        <v>7</v>
      </c>
      <c r="F27" s="12"/>
    </row>
    <row r="28" spans="1:6" ht="12.75">
      <c r="A28" s="11" t="s">
        <v>18</v>
      </c>
      <c r="B28" s="7">
        <v>0</v>
      </c>
      <c r="C28" s="7">
        <v>34081.97</v>
      </c>
      <c r="D28" s="7" t="e">
        <f t="shared" si="0"/>
        <v>#DIV/0!</v>
      </c>
      <c r="E28" s="10" t="s">
        <v>7</v>
      </c>
      <c r="F28" s="12"/>
    </row>
    <row r="29" spans="1:6" ht="32.25" customHeight="1">
      <c r="A29" s="9" t="s">
        <v>19</v>
      </c>
      <c r="B29" s="2">
        <f>B31+B33+B32+B34+B37+B35</f>
        <v>167247351.05</v>
      </c>
      <c r="C29" s="2">
        <f>C31+C33+C32+C34+C37+C35+C36</f>
        <v>69531365.75</v>
      </c>
      <c r="D29" s="7">
        <f t="shared" si="0"/>
        <v>41.57397131462668</v>
      </c>
      <c r="E29" s="10" t="s">
        <v>7</v>
      </c>
      <c r="F29" s="12"/>
    </row>
    <row r="30" spans="1:6" ht="12.75">
      <c r="A30" s="11" t="s">
        <v>10</v>
      </c>
      <c r="B30" s="7"/>
      <c r="C30" s="7"/>
      <c r="D30" s="7"/>
      <c r="E30" s="10" t="s">
        <v>7</v>
      </c>
      <c r="F30" s="12"/>
    </row>
    <row r="31" spans="1:6" ht="38.25">
      <c r="A31" s="11" t="s">
        <v>64</v>
      </c>
      <c r="B31" s="2">
        <v>11416200</v>
      </c>
      <c r="C31" s="2">
        <v>4388400</v>
      </c>
      <c r="D31" s="7">
        <f t="shared" si="0"/>
        <v>38.440111420612816</v>
      </c>
      <c r="E31" s="10" t="s">
        <v>7</v>
      </c>
      <c r="F31" s="12"/>
    </row>
    <row r="32" spans="1:6" ht="38.25">
      <c r="A32" s="11" t="s">
        <v>20</v>
      </c>
      <c r="B32" s="2">
        <v>98851689.17</v>
      </c>
      <c r="C32" s="2">
        <v>52715497.07</v>
      </c>
      <c r="D32" s="7">
        <f t="shared" si="0"/>
        <v>53.3278667391739</v>
      </c>
      <c r="E32" s="10" t="s">
        <v>7</v>
      </c>
      <c r="F32" s="12"/>
    </row>
    <row r="33" spans="1:6" ht="38.25">
      <c r="A33" s="11" t="s">
        <v>21</v>
      </c>
      <c r="B33" s="2">
        <v>52979461.88</v>
      </c>
      <c r="C33" s="2">
        <v>12133585.51</v>
      </c>
      <c r="D33" s="7">
        <f t="shared" si="0"/>
        <v>22.902432526557025</v>
      </c>
      <c r="E33" s="10" t="s">
        <v>7</v>
      </c>
      <c r="F33" s="12"/>
    </row>
    <row r="34" spans="1:6" ht="12.75">
      <c r="A34" s="11" t="s">
        <v>65</v>
      </c>
      <c r="B34" s="2">
        <v>4000000</v>
      </c>
      <c r="C34" s="2">
        <v>265100</v>
      </c>
      <c r="D34" s="7">
        <f t="shared" si="0"/>
        <v>6.6275</v>
      </c>
      <c r="E34" s="10" t="s">
        <v>7</v>
      </c>
      <c r="F34" s="12"/>
    </row>
    <row r="35" spans="1:6" ht="12.75">
      <c r="A35" s="11" t="s">
        <v>75</v>
      </c>
      <c r="B35" s="2">
        <v>0</v>
      </c>
      <c r="C35" s="2">
        <v>108500</v>
      </c>
      <c r="D35" s="7" t="e">
        <f t="shared" si="0"/>
        <v>#DIV/0!</v>
      </c>
      <c r="E35" s="10" t="s">
        <v>7</v>
      </c>
      <c r="F35" s="12"/>
    </row>
    <row r="36" spans="1:6" ht="89.25">
      <c r="A36" s="11" t="s">
        <v>85</v>
      </c>
      <c r="B36" s="2">
        <v>0</v>
      </c>
      <c r="C36" s="2">
        <v>0</v>
      </c>
      <c r="D36" s="7" t="e">
        <f t="shared" si="0"/>
        <v>#DIV/0!</v>
      </c>
      <c r="E36" s="10" t="s">
        <v>86</v>
      </c>
      <c r="F36" s="12"/>
    </row>
    <row r="37" spans="1:5" ht="51">
      <c r="A37" s="11" t="s">
        <v>66</v>
      </c>
      <c r="B37" s="2">
        <v>0</v>
      </c>
      <c r="C37" s="2">
        <v>-79716.83</v>
      </c>
      <c r="D37" s="7" t="e">
        <f t="shared" si="0"/>
        <v>#DIV/0!</v>
      </c>
      <c r="E37" s="10" t="s">
        <v>7</v>
      </c>
    </row>
    <row r="38" spans="1:5" ht="38.25" hidden="1">
      <c r="A38" s="9" t="s">
        <v>22</v>
      </c>
      <c r="B38" s="7">
        <v>0</v>
      </c>
      <c r="C38" s="7">
        <v>0</v>
      </c>
      <c r="D38" s="7"/>
      <c r="E38" s="10" t="s">
        <v>7</v>
      </c>
    </row>
    <row r="39" spans="1:5" ht="25.5">
      <c r="A39" s="6" t="s">
        <v>23</v>
      </c>
      <c r="B39" s="7">
        <f>B40+B41+B42+B43+B49+B50+B51+B52++B53+B54+B55</f>
        <v>232718051.05</v>
      </c>
      <c r="C39" s="7">
        <f>C40+C41+C42+C43+C49+C50+C51+C52++C53+C54+C55</f>
        <v>97240461.52</v>
      </c>
      <c r="D39" s="7">
        <f t="shared" si="0"/>
        <v>41.78466650148581</v>
      </c>
      <c r="E39" s="15" t="s">
        <v>24</v>
      </c>
    </row>
    <row r="40" spans="1:5" ht="25.5">
      <c r="A40" s="8" t="s">
        <v>25</v>
      </c>
      <c r="B40" s="7">
        <v>27189224.79</v>
      </c>
      <c r="C40" s="7">
        <v>12948963.07</v>
      </c>
      <c r="D40" s="7">
        <f t="shared" si="0"/>
        <v>47.62534853425661</v>
      </c>
      <c r="E40" s="8" t="s">
        <v>24</v>
      </c>
    </row>
    <row r="41" spans="1:5" ht="12.75">
      <c r="A41" s="8" t="s">
        <v>67</v>
      </c>
      <c r="B41" s="7">
        <v>926500</v>
      </c>
      <c r="C41" s="7">
        <v>462530</v>
      </c>
      <c r="D41" s="7">
        <f t="shared" si="0"/>
        <v>49.92228818132758</v>
      </c>
      <c r="E41" s="10"/>
    </row>
    <row r="42" spans="1:5" ht="25.5">
      <c r="A42" s="8" t="s">
        <v>26</v>
      </c>
      <c r="B42" s="7">
        <v>2439400</v>
      </c>
      <c r="C42" s="7">
        <v>1143531.26</v>
      </c>
      <c r="D42" s="7">
        <f t="shared" si="0"/>
        <v>46.87756251537263</v>
      </c>
      <c r="E42" s="8" t="s">
        <v>24</v>
      </c>
    </row>
    <row r="43" spans="1:5" ht="25.5">
      <c r="A43" s="8" t="s">
        <v>27</v>
      </c>
      <c r="B43" s="7">
        <f>B45+B47+B48+B46</f>
        <v>19336300</v>
      </c>
      <c r="C43" s="7">
        <f>C45+C47+C48+C46</f>
        <v>3787881.04</v>
      </c>
      <c r="D43" s="7">
        <f t="shared" si="0"/>
        <v>19.589482165667683</v>
      </c>
      <c r="E43" s="8" t="s">
        <v>24</v>
      </c>
    </row>
    <row r="44" spans="1:5" ht="12.75">
      <c r="A44" s="8" t="s">
        <v>15</v>
      </c>
      <c r="B44" s="7"/>
      <c r="C44" s="7"/>
      <c r="D44" s="7"/>
      <c r="E44" s="8"/>
    </row>
    <row r="45" spans="1:5" ht="12.75">
      <c r="A45" s="8" t="s">
        <v>76</v>
      </c>
      <c r="B45" s="7">
        <v>147500</v>
      </c>
      <c r="C45" s="7">
        <v>64700</v>
      </c>
      <c r="D45" s="7">
        <f t="shared" si="0"/>
        <v>43.86440677966102</v>
      </c>
      <c r="E45" s="10" t="s">
        <v>7</v>
      </c>
    </row>
    <row r="46" spans="1:5" ht="12.75">
      <c r="A46" s="8" t="s">
        <v>78</v>
      </c>
      <c r="B46" s="7">
        <v>0</v>
      </c>
      <c r="C46" s="7">
        <v>0</v>
      </c>
      <c r="D46" s="7"/>
      <c r="E46" s="10"/>
    </row>
    <row r="47" spans="1:5" ht="15.75" customHeight="1">
      <c r="A47" s="8" t="s">
        <v>77</v>
      </c>
      <c r="B47" s="7">
        <v>19088800</v>
      </c>
      <c r="C47" s="7">
        <v>3674028</v>
      </c>
      <c r="D47" s="7">
        <f t="shared" si="0"/>
        <v>19.247034910523446</v>
      </c>
      <c r="E47" s="10" t="s">
        <v>7</v>
      </c>
    </row>
    <row r="48" spans="1:5" ht="25.5">
      <c r="A48" s="8" t="s">
        <v>70</v>
      </c>
      <c r="B48" s="7">
        <v>100000</v>
      </c>
      <c r="C48" s="7">
        <v>49153.04</v>
      </c>
      <c r="D48" s="7">
        <f t="shared" si="0"/>
        <v>49.153040000000004</v>
      </c>
      <c r="E48" s="10" t="s">
        <v>7</v>
      </c>
    </row>
    <row r="49" spans="1:5" ht="24.75" customHeight="1">
      <c r="A49" s="8" t="s">
        <v>29</v>
      </c>
      <c r="B49" s="7">
        <v>16344569.35</v>
      </c>
      <c r="C49" s="7">
        <v>5266397.36</v>
      </c>
      <c r="D49" s="7">
        <f t="shared" si="0"/>
        <v>32.221083634730334</v>
      </c>
      <c r="E49" s="8" t="s">
        <v>24</v>
      </c>
    </row>
    <row r="50" spans="1:5" ht="25.5">
      <c r="A50" s="8" t="s">
        <v>30</v>
      </c>
      <c r="B50" s="7">
        <v>106236100</v>
      </c>
      <c r="C50" s="7">
        <v>55756539.66</v>
      </c>
      <c r="D50" s="7">
        <f t="shared" si="0"/>
        <v>52.48360930041671</v>
      </c>
      <c r="E50" s="8" t="s">
        <v>24</v>
      </c>
    </row>
    <row r="51" spans="1:5" ht="25.5">
      <c r="A51" s="8" t="s">
        <v>82</v>
      </c>
      <c r="B51" s="7">
        <v>20763369.86</v>
      </c>
      <c r="C51" s="7">
        <v>8664492.86</v>
      </c>
      <c r="D51" s="7">
        <f t="shared" si="0"/>
        <v>41.72970437082991</v>
      </c>
      <c r="E51" s="8" t="s">
        <v>24</v>
      </c>
    </row>
    <row r="52" spans="1:5" ht="25.5">
      <c r="A52" s="8" t="s">
        <v>31</v>
      </c>
      <c r="B52" s="7">
        <v>11605787.05</v>
      </c>
      <c r="C52" s="7">
        <v>4531226.27</v>
      </c>
      <c r="D52" s="7">
        <f t="shared" si="0"/>
        <v>39.04281760882386</v>
      </c>
      <c r="E52" s="8" t="s">
        <v>24</v>
      </c>
    </row>
    <row r="53" spans="1:5" ht="12.75">
      <c r="A53" s="8" t="s">
        <v>68</v>
      </c>
      <c r="B53" s="7">
        <v>9606000</v>
      </c>
      <c r="C53" s="7">
        <v>94700</v>
      </c>
      <c r="D53" s="7">
        <f t="shared" si="0"/>
        <v>0.9858421819696024</v>
      </c>
      <c r="E53" s="8"/>
    </row>
    <row r="54" spans="1:5" ht="25.5">
      <c r="A54" s="8" t="s">
        <v>69</v>
      </c>
      <c r="B54" s="7">
        <v>0</v>
      </c>
      <c r="C54" s="7">
        <v>0</v>
      </c>
      <c r="D54" s="7" t="e">
        <f t="shared" si="0"/>
        <v>#DIV/0!</v>
      </c>
      <c r="E54" s="8"/>
    </row>
    <row r="55" spans="1:5" ht="25.5">
      <c r="A55" s="8" t="s">
        <v>32</v>
      </c>
      <c r="B55" s="7">
        <v>18270800</v>
      </c>
      <c r="C55" s="7">
        <v>4584200</v>
      </c>
      <c r="D55" s="7">
        <f t="shared" si="0"/>
        <v>25.090308032489002</v>
      </c>
      <c r="E55" s="8" t="s">
        <v>24</v>
      </c>
    </row>
    <row r="56" spans="1:5" ht="12.75">
      <c r="A56" s="8" t="s">
        <v>10</v>
      </c>
      <c r="B56" s="7"/>
      <c r="C56" s="7"/>
      <c r="D56" s="7"/>
      <c r="E56" s="8"/>
    </row>
    <row r="57" spans="1:5" ht="25.5">
      <c r="A57" s="8" t="s">
        <v>33</v>
      </c>
      <c r="B57" s="7">
        <v>7523000</v>
      </c>
      <c r="C57" s="7">
        <v>1080000</v>
      </c>
      <c r="D57" s="7">
        <f t="shared" si="0"/>
        <v>14.355975009969427</v>
      </c>
      <c r="E57" s="10" t="s">
        <v>7</v>
      </c>
    </row>
    <row r="58" spans="1:5" ht="25.5">
      <c r="A58" s="8" t="s">
        <v>34</v>
      </c>
      <c r="B58" s="7">
        <f>B39</f>
        <v>232718051.05</v>
      </c>
      <c r="C58" s="7">
        <f>C39</f>
        <v>97240461.52</v>
      </c>
      <c r="D58" s="7">
        <f t="shared" si="0"/>
        <v>41.78466650148581</v>
      </c>
      <c r="E58" s="8" t="s">
        <v>35</v>
      </c>
    </row>
    <row r="59" spans="1:5" ht="12.75">
      <c r="A59" s="8" t="s">
        <v>8</v>
      </c>
      <c r="B59" s="7"/>
      <c r="C59" s="7"/>
      <c r="D59" s="7"/>
      <c r="E59" s="8"/>
    </row>
    <row r="60" spans="1:5" ht="25.5">
      <c r="A60" s="8" t="s">
        <v>36</v>
      </c>
      <c r="B60" s="7">
        <f>B58-B61</f>
        <v>221723431.05</v>
      </c>
      <c r="C60" s="7">
        <f>C58-C61</f>
        <v>96053291.52</v>
      </c>
      <c r="D60" s="7" t="s">
        <v>7</v>
      </c>
      <c r="E60" s="15" t="s">
        <v>37</v>
      </c>
    </row>
    <row r="61" spans="1:5" ht="12.75">
      <c r="A61" s="8" t="s">
        <v>38</v>
      </c>
      <c r="B61" s="7">
        <v>10994620</v>
      </c>
      <c r="C61" s="7">
        <v>1187170</v>
      </c>
      <c r="D61" s="7">
        <f>C61/B61*100</f>
        <v>10.79773561978495</v>
      </c>
      <c r="E61" s="10" t="s">
        <v>7</v>
      </c>
    </row>
    <row r="62" spans="1:5" ht="38.25">
      <c r="A62" s="8" t="s">
        <v>39</v>
      </c>
      <c r="B62" s="7">
        <v>-2300000</v>
      </c>
      <c r="C62" s="7">
        <f>C7-C58</f>
        <v>-713459.1099999994</v>
      </c>
      <c r="D62" s="7">
        <f>C62/B62*100</f>
        <v>31.0199613043478</v>
      </c>
      <c r="E62" s="8" t="s">
        <v>40</v>
      </c>
    </row>
    <row r="63" spans="1:5" ht="12.75">
      <c r="A63" s="8" t="s">
        <v>41</v>
      </c>
      <c r="B63" s="7" t="s">
        <v>7</v>
      </c>
      <c r="C63" s="7" t="s">
        <v>7</v>
      </c>
      <c r="D63" s="7" t="s">
        <v>7</v>
      </c>
      <c r="E63" s="10" t="s">
        <v>7</v>
      </c>
    </row>
    <row r="64" spans="1:5" ht="25.5">
      <c r="A64" s="8" t="s">
        <v>42</v>
      </c>
      <c r="B64" s="7">
        <v>2300000</v>
      </c>
      <c r="C64" s="7">
        <f>-C62</f>
        <v>713459.1099999994</v>
      </c>
      <c r="D64" s="7">
        <f>C64/B64*100</f>
        <v>31.0199613043478</v>
      </c>
      <c r="E64" s="10" t="s">
        <v>7</v>
      </c>
    </row>
    <row r="65" spans="1:5" ht="12.75">
      <c r="A65" s="8" t="s">
        <v>43</v>
      </c>
      <c r="B65" s="7" t="s">
        <v>28</v>
      </c>
      <c r="C65" s="7" t="s">
        <v>28</v>
      </c>
      <c r="D65" s="7" t="s">
        <v>28</v>
      </c>
      <c r="E65" s="10" t="s">
        <v>7</v>
      </c>
    </row>
    <row r="66" spans="1:5" ht="25.5">
      <c r="A66" s="8" t="s">
        <v>44</v>
      </c>
      <c r="B66" s="7"/>
      <c r="C66" s="7"/>
      <c r="D66" s="7"/>
      <c r="E66" s="10" t="s">
        <v>7</v>
      </c>
    </row>
    <row r="67" spans="1:5" ht="12.75">
      <c r="A67" s="8" t="s">
        <v>45</v>
      </c>
      <c r="B67" s="7" t="s">
        <v>28</v>
      </c>
      <c r="C67" s="7" t="s">
        <v>28</v>
      </c>
      <c r="D67" s="7" t="s">
        <v>28</v>
      </c>
      <c r="E67" s="10" t="s">
        <v>7</v>
      </c>
    </row>
    <row r="68" spans="1:5" ht="12.75">
      <c r="A68" s="10" t="s">
        <v>8</v>
      </c>
      <c r="B68" s="7"/>
      <c r="C68" s="7"/>
      <c r="D68" s="7"/>
      <c r="E68" s="8"/>
    </row>
    <row r="69" spans="1:5" ht="12.75">
      <c r="A69" s="8" t="s">
        <v>46</v>
      </c>
      <c r="B69" s="7" t="s">
        <v>28</v>
      </c>
      <c r="C69" s="7" t="s">
        <v>28</v>
      </c>
      <c r="D69" s="7" t="s">
        <v>28</v>
      </c>
      <c r="E69" s="10" t="s">
        <v>7</v>
      </c>
    </row>
    <row r="70" spans="1:5" ht="12.75">
      <c r="A70" s="8" t="s">
        <v>47</v>
      </c>
      <c r="B70" s="7" t="s">
        <v>28</v>
      </c>
      <c r="C70" s="7" t="s">
        <v>28</v>
      </c>
      <c r="D70" s="7" t="s">
        <v>28</v>
      </c>
      <c r="E70" s="10" t="s">
        <v>7</v>
      </c>
    </row>
    <row r="71" spans="1:5" ht="38.25">
      <c r="A71" s="8" t="s">
        <v>48</v>
      </c>
      <c r="B71" s="7">
        <v>0</v>
      </c>
      <c r="C71" s="7">
        <v>0</v>
      </c>
      <c r="D71" s="7" t="s">
        <v>7</v>
      </c>
      <c r="E71" s="8" t="s">
        <v>49</v>
      </c>
    </row>
    <row r="72" spans="1:5" ht="38.25">
      <c r="A72" s="8" t="s">
        <v>50</v>
      </c>
      <c r="B72" s="7" t="s">
        <v>28</v>
      </c>
      <c r="C72" s="7" t="s">
        <v>28</v>
      </c>
      <c r="D72" s="7" t="s">
        <v>7</v>
      </c>
      <c r="E72" s="8" t="s">
        <v>51</v>
      </c>
    </row>
    <row r="73" spans="1:5" ht="51">
      <c r="A73" s="8" t="s">
        <v>52</v>
      </c>
      <c r="B73" s="7" t="s">
        <v>28</v>
      </c>
      <c r="C73" s="7" t="s">
        <v>28</v>
      </c>
      <c r="D73" s="7" t="s">
        <v>7</v>
      </c>
      <c r="E73" s="8" t="s">
        <v>53</v>
      </c>
    </row>
    <row r="74" spans="1:5" ht="63.75">
      <c r="A74" s="8" t="s">
        <v>54</v>
      </c>
      <c r="B74" s="7" t="s">
        <v>28</v>
      </c>
      <c r="C74" s="7" t="s">
        <v>28</v>
      </c>
      <c r="D74" s="7" t="s">
        <v>7</v>
      </c>
      <c r="E74" s="8" t="s">
        <v>53</v>
      </c>
    </row>
    <row r="75" spans="1:5" ht="38.25">
      <c r="A75" s="8" t="s">
        <v>55</v>
      </c>
      <c r="B75" s="7" t="s">
        <v>28</v>
      </c>
      <c r="C75" s="7" t="s">
        <v>28</v>
      </c>
      <c r="D75" s="7" t="s">
        <v>7</v>
      </c>
      <c r="E75" s="8" t="s">
        <v>56</v>
      </c>
    </row>
    <row r="76" spans="1:5" ht="38.25">
      <c r="A76" s="8" t="s">
        <v>57</v>
      </c>
      <c r="B76" s="7" t="s">
        <v>28</v>
      </c>
      <c r="C76" s="7" t="s">
        <v>28</v>
      </c>
      <c r="D76" s="7" t="s">
        <v>7</v>
      </c>
      <c r="E76" s="8" t="s">
        <v>58</v>
      </c>
    </row>
    <row r="77" spans="1:5" ht="51">
      <c r="A77" s="8" t="s">
        <v>59</v>
      </c>
      <c r="B77" s="7" t="s">
        <v>7</v>
      </c>
      <c r="C77" s="7" t="s">
        <v>28</v>
      </c>
      <c r="D77" s="7" t="s">
        <v>7</v>
      </c>
      <c r="E77" s="8" t="s">
        <v>60</v>
      </c>
    </row>
    <row r="78" spans="1:5" ht="38.25">
      <c r="A78" s="8" t="s">
        <v>61</v>
      </c>
      <c r="B78" s="7" t="s">
        <v>28</v>
      </c>
      <c r="C78" s="7" t="s">
        <v>28</v>
      </c>
      <c r="D78" s="7" t="s">
        <v>7</v>
      </c>
      <c r="E78" s="8" t="s">
        <v>60</v>
      </c>
    </row>
    <row r="79" spans="1:5" ht="12.75">
      <c r="A79" s="16"/>
      <c r="B79" s="17"/>
      <c r="C79" s="17"/>
      <c r="D79" s="18"/>
      <c r="E79" s="18"/>
    </row>
    <row r="80" ht="12.75">
      <c r="A80" s="19"/>
    </row>
    <row r="81" spans="1:5" ht="12.75">
      <c r="A81" s="22" t="s">
        <v>87</v>
      </c>
      <c r="E81" s="4" t="s">
        <v>88</v>
      </c>
    </row>
    <row r="82" ht="12.75">
      <c r="A82" s="12"/>
    </row>
    <row r="84" spans="1:5" ht="12.75">
      <c r="A84" s="4" t="s">
        <v>89</v>
      </c>
      <c r="E84" s="4" t="s">
        <v>90</v>
      </c>
    </row>
  </sheetData>
  <sheetProtection/>
  <autoFilter ref="A6:E78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2018-07-09T07:59:54Z</cp:lastPrinted>
  <dcterms:created xsi:type="dcterms:W3CDTF">2011-05-20T07:41:01Z</dcterms:created>
  <dcterms:modified xsi:type="dcterms:W3CDTF">2018-07-09T08:08:24Z</dcterms:modified>
  <cp:category/>
  <cp:version/>
  <cp:contentType/>
  <cp:contentStatus/>
</cp:coreProperties>
</file>