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<sst xmlns="http://schemas.openxmlformats.org/spreadsheetml/2006/main" count="48" uniqueCount="43">
  <si>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Наименование</t>
  </si>
  <si>
    <t>Прочие</t>
  </si>
  <si>
    <t>Всего по р-ну:</t>
  </si>
  <si>
    <t>СХПК "Сиявский"</t>
  </si>
  <si>
    <t>СХПК "Никольский"</t>
  </si>
  <si>
    <t>ООО "АгропаркПлюс"</t>
  </si>
  <si>
    <t>МУП "Агрохимсервис"</t>
  </si>
  <si>
    <t>ООО "Россы-Поречья"</t>
  </si>
  <si>
    <t>КФХ "Голубев"</t>
  </si>
  <si>
    <t>КФХ "Захаров"</t>
  </si>
  <si>
    <t>СПК "им.Ленина"</t>
  </si>
  <si>
    <t>СПК "Маяк"</t>
  </si>
  <si>
    <t>СХПК "Восход"</t>
  </si>
  <si>
    <t>СПК "им М.Горького"</t>
  </si>
  <si>
    <t>ООО "ОПХ Порстор"</t>
  </si>
  <si>
    <t>СХПК "Новь"</t>
  </si>
  <si>
    <t>СХПК "Зав.Ильича"</t>
  </si>
  <si>
    <t>ООО "АФ  Рындино"</t>
  </si>
  <si>
    <t>СХПК "Семеновский"</t>
  </si>
  <si>
    <t>СХПК "Никулинский"</t>
  </si>
  <si>
    <t>2-13-35</t>
  </si>
  <si>
    <t>Вдовкина В.В.</t>
  </si>
  <si>
    <t>КФХ "Прокопьев М.Н."</t>
  </si>
  <si>
    <t>Подготовлено почвы под сев озимых</t>
  </si>
  <si>
    <t>Всего</t>
  </si>
  <si>
    <t>пшеница</t>
  </si>
  <si>
    <t>Скошено зерновых зернобобовых культур</t>
  </si>
  <si>
    <t>% к уборочной плошади</t>
  </si>
  <si>
    <t>в т.ч. пшеница</t>
  </si>
  <si>
    <t>План уборки зерновых  ,           /га/</t>
  </si>
  <si>
    <t>Намолочено      /тонн/</t>
  </si>
  <si>
    <t>в т.ч.пшеница</t>
  </si>
  <si>
    <t>Обмолочено зерновых и зернобобовых культур(га)</t>
  </si>
  <si>
    <t>скошено однолетние травы</t>
  </si>
  <si>
    <t>Введено залежных земель</t>
  </si>
  <si>
    <t>СХПК "Факел"</t>
  </si>
  <si>
    <t>план</t>
  </si>
  <si>
    <t>факт</t>
  </si>
  <si>
    <t>%</t>
  </si>
  <si>
    <t>Урожайность   /ц/га/</t>
  </si>
  <si>
    <t>сев озимых</t>
  </si>
  <si>
    <t>подъём зяби</t>
  </si>
  <si>
    <t>Оперативные сведения о сельскохозяйственных работах в  Порецком районе на 19августа 2009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</si>
</sst>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1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 applyProtection="1">
      <alignment vertical="top" wrapText="1"/>
      <protection locked="0"/>
    </xf>
    <xf numFmtId="1" fontId="20" fillId="24" borderId="10" xfId="0" applyNumberFormat="1" applyFont="1" applyFill="1" applyBorder="1" applyAlignment="1">
      <alignment vertical="top" wrapText="1"/>
    </xf>
    <xf numFmtId="1" fontId="20" fillId="24" borderId="10" xfId="0" applyNumberFormat="1" applyFont="1" applyFill="1" applyBorder="1" applyAlignment="1" applyProtection="1">
      <alignment vertical="top" wrapText="1"/>
      <protection locked="0"/>
    </xf>
    <xf numFmtId="169" fontId="21" fillId="0" borderId="10" xfId="0" applyNumberFormat="1" applyFont="1" applyBorder="1" applyAlignment="1">
      <alignment vertical="center" wrapText="1"/>
    </xf>
    <xf numFmtId="169" fontId="21" fillId="24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9" fontId="22" fillId="0" borderId="10" xfId="0" applyNumberFormat="1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4">
      <selection activeCell="S27" sqref="S27"/>
    </sheetView>
  </sheetViews>
  <sheetFormatPr defaultColWidth="9.140625" defaultRowHeight="15"/>
  <cols>
    <col min="1" max="1" width="18.140625" style="5" customWidth="1"/>
    <col min="2" max="2" width="6.7109375" style="5" customWidth="1"/>
    <col min="3" max="5" width="5.7109375" style="5" customWidth="1"/>
    <col min="6" max="6" width="6.28125" style="5" customWidth="1"/>
    <col min="7" max="7" width="6.140625" style="5" customWidth="1"/>
    <col min="8" max="10" width="5.421875" style="5" customWidth="1"/>
    <col min="11" max="12" width="5.7109375" style="5" customWidth="1"/>
    <col min="13" max="13" width="8.00390625" style="5" customWidth="1"/>
    <col min="14" max="14" width="5.7109375" style="5" customWidth="1"/>
    <col min="15" max="15" width="4.57421875" style="5" customWidth="1"/>
    <col min="16" max="16" width="6.421875" style="5" customWidth="1"/>
    <col min="17" max="17" width="5.28125" style="5" customWidth="1"/>
    <col min="18" max="18" width="5.421875" style="5" customWidth="1"/>
    <col min="19" max="19" width="5.00390625" style="5" customWidth="1"/>
    <col min="20" max="21" width="6.140625" style="5" customWidth="1"/>
    <col min="22" max="22" width="4.57421875" style="5" customWidth="1"/>
    <col min="23" max="23" width="8.140625" style="5" customWidth="1"/>
    <col min="24" max="16384" width="9.140625" style="5" customWidth="1"/>
  </cols>
  <sheetData>
    <row r="1" spans="1:34" ht="6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3"/>
      <c r="T1" s="23"/>
      <c r="U1" s="23"/>
      <c r="V1" s="23"/>
      <c r="W1" s="4"/>
      <c r="AH1" s="6"/>
    </row>
    <row r="2" spans="1:23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3"/>
      <c r="T2" s="23"/>
      <c r="U2" s="23"/>
      <c r="V2" s="23"/>
      <c r="W2" s="7"/>
    </row>
    <row r="3" spans="1:22" ht="15.75" customHeight="1">
      <c r="A3" s="30" t="s">
        <v>0</v>
      </c>
      <c r="B3" s="29" t="s">
        <v>29</v>
      </c>
      <c r="C3" s="29" t="s">
        <v>26</v>
      </c>
      <c r="D3" s="29"/>
      <c r="E3" s="29"/>
      <c r="F3" s="29" t="s">
        <v>32</v>
      </c>
      <c r="G3" s="29"/>
      <c r="H3" s="29"/>
      <c r="I3" s="29" t="s">
        <v>30</v>
      </c>
      <c r="J3" s="29"/>
      <c r="K3" s="29" t="s">
        <v>39</v>
      </c>
      <c r="L3" s="29"/>
      <c r="M3" s="30" t="s">
        <v>23</v>
      </c>
      <c r="N3" s="29"/>
      <c r="O3" s="33" t="s">
        <v>33</v>
      </c>
      <c r="P3" s="29" t="s">
        <v>40</v>
      </c>
      <c r="Q3" s="29"/>
      <c r="R3" s="29"/>
      <c r="S3" s="36" t="s">
        <v>41</v>
      </c>
      <c r="T3" s="13"/>
      <c r="U3" s="13"/>
      <c r="V3" s="13"/>
    </row>
    <row r="4" spans="1:23" ht="20.25" customHeight="1">
      <c r="A4" s="3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1"/>
      <c r="N4" s="29"/>
      <c r="O4" s="34"/>
      <c r="P4" s="29"/>
      <c r="Q4" s="29"/>
      <c r="R4" s="29"/>
      <c r="S4" s="37"/>
      <c r="T4" s="13"/>
      <c r="U4" s="13"/>
      <c r="V4" s="13"/>
      <c r="W4" s="6"/>
    </row>
    <row r="5" spans="1:23" ht="31.5" customHeight="1">
      <c r="A5" s="3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1"/>
      <c r="N5" s="29" t="s">
        <v>34</v>
      </c>
      <c r="O5" s="34"/>
      <c r="P5" s="29"/>
      <c r="Q5" s="29"/>
      <c r="R5" s="29"/>
      <c r="S5" s="37"/>
      <c r="T5" s="13"/>
      <c r="U5" s="13"/>
      <c r="V5" s="13"/>
      <c r="W5" s="6"/>
    </row>
    <row r="6" spans="1:23" ht="60" customHeight="1">
      <c r="A6" s="32"/>
      <c r="B6" s="29"/>
      <c r="C6" s="3" t="s">
        <v>24</v>
      </c>
      <c r="D6" s="3" t="s">
        <v>27</v>
      </c>
      <c r="E6" s="3" t="s">
        <v>28</v>
      </c>
      <c r="F6" s="3" t="s">
        <v>24</v>
      </c>
      <c r="G6" s="3" t="s">
        <v>27</v>
      </c>
      <c r="H6" s="3" t="s">
        <v>31</v>
      </c>
      <c r="I6" s="3" t="s">
        <v>24</v>
      </c>
      <c r="J6" s="3" t="s">
        <v>28</v>
      </c>
      <c r="K6" s="3" t="s">
        <v>24</v>
      </c>
      <c r="L6" s="3" t="s">
        <v>25</v>
      </c>
      <c r="M6" s="32"/>
      <c r="N6" s="29"/>
      <c r="O6" s="35"/>
      <c r="P6" s="3" t="s">
        <v>36</v>
      </c>
      <c r="Q6" s="3" t="s">
        <v>37</v>
      </c>
      <c r="R6" s="3" t="s">
        <v>38</v>
      </c>
      <c r="S6" s="38"/>
      <c r="T6" s="13"/>
      <c r="U6" s="13"/>
      <c r="V6" s="13"/>
      <c r="W6" s="8"/>
    </row>
    <row r="7" spans="1:23" ht="15.75">
      <c r="A7" s="2" t="s">
        <v>10</v>
      </c>
      <c r="B7" s="14">
        <v>947</v>
      </c>
      <c r="C7" s="14">
        <v>727</v>
      </c>
      <c r="D7" s="21">
        <f>IF(ISERROR(C7/B7)*100=TRUE,0,(C7/B7)*100)</f>
        <v>76.76874340021119</v>
      </c>
      <c r="E7" s="14">
        <v>367</v>
      </c>
      <c r="F7" s="14">
        <v>727</v>
      </c>
      <c r="G7" s="21">
        <f>IF(ISERROR(F7/B7)*100=TRUE,0,(F7/B7)*100)</f>
        <v>76.76874340021119</v>
      </c>
      <c r="H7" s="14">
        <v>367</v>
      </c>
      <c r="I7" s="14">
        <v>1675</v>
      </c>
      <c r="J7" s="14">
        <v>1116</v>
      </c>
      <c r="K7" s="21">
        <f>I7/F7*10</f>
        <v>23.039889958734527</v>
      </c>
      <c r="L7" s="21">
        <f>IF(ISERROR(J7/H7)*10=TRUE,0,J7/H7*10)</f>
        <v>30.408719346049047</v>
      </c>
      <c r="M7" s="17">
        <v>300</v>
      </c>
      <c r="N7" s="18"/>
      <c r="O7" s="17">
        <v>67</v>
      </c>
      <c r="P7" s="14">
        <v>500</v>
      </c>
      <c r="Q7" s="26">
        <v>20</v>
      </c>
      <c r="R7" s="21">
        <f>IF(ISERROR(Q7/P7)*100=TRUE,0,Q7/P7*100)</f>
        <v>4</v>
      </c>
      <c r="S7" s="14">
        <v>60</v>
      </c>
      <c r="T7" s="13"/>
      <c r="U7" s="13"/>
      <c r="V7" s="13"/>
      <c r="W7" s="9"/>
    </row>
    <row r="8" spans="1:23" ht="15.75">
      <c r="A8" s="2" t="s">
        <v>11</v>
      </c>
      <c r="B8" s="14">
        <v>777</v>
      </c>
      <c r="C8" s="14">
        <v>549</v>
      </c>
      <c r="D8" s="21">
        <f aca="true" t="shared" si="0" ref="D8:D27">IF(ISERROR(C8/B8)*100=TRUE,0,(C8/B8)*100)</f>
        <v>70.65637065637065</v>
      </c>
      <c r="E8" s="14">
        <v>347</v>
      </c>
      <c r="F8" s="14">
        <v>549</v>
      </c>
      <c r="G8" s="21">
        <f aca="true" t="shared" si="1" ref="G8:G27">IF(ISERROR(F8/B8)*100=TRUE,0,(F8/B8)*100)</f>
        <v>70.65637065637065</v>
      </c>
      <c r="H8" s="14">
        <v>347</v>
      </c>
      <c r="I8" s="14">
        <v>1622</v>
      </c>
      <c r="J8" s="14">
        <v>1135</v>
      </c>
      <c r="K8" s="21">
        <f aca="true" t="shared" si="2" ref="K8:K27">I8/F8*10</f>
        <v>29.54462659380692</v>
      </c>
      <c r="L8" s="21">
        <f aca="true" t="shared" si="3" ref="L8:L27">IF(ISERROR(J8/H8)*10=TRUE,0,J8/H8*10)</f>
        <v>32.70893371757925</v>
      </c>
      <c r="M8" s="18">
        <v>200</v>
      </c>
      <c r="N8" s="18"/>
      <c r="O8" s="18">
        <v>70</v>
      </c>
      <c r="P8" s="14">
        <v>280</v>
      </c>
      <c r="Q8" s="26"/>
      <c r="R8" s="21">
        <f aca="true" t="shared" si="4" ref="R8:R26">IF(ISERROR(Q8/P8)*100=TRUE,0,Q8/P8*100)</f>
        <v>0</v>
      </c>
      <c r="S8" s="14"/>
      <c r="T8" s="13"/>
      <c r="U8" s="13"/>
      <c r="V8" s="13"/>
      <c r="W8" s="9"/>
    </row>
    <row r="9" spans="1:23" ht="15.75">
      <c r="A9" s="2" t="s">
        <v>12</v>
      </c>
      <c r="B9" s="14">
        <v>700</v>
      </c>
      <c r="C9" s="14">
        <v>345</v>
      </c>
      <c r="D9" s="21">
        <f t="shared" si="0"/>
        <v>49.28571428571429</v>
      </c>
      <c r="E9" s="14">
        <v>300</v>
      </c>
      <c r="F9" s="14">
        <v>345</v>
      </c>
      <c r="G9" s="21">
        <f t="shared" si="1"/>
        <v>49.28571428571429</v>
      </c>
      <c r="H9" s="14">
        <v>300</v>
      </c>
      <c r="I9" s="14">
        <v>1141</v>
      </c>
      <c r="J9" s="14">
        <v>1065</v>
      </c>
      <c r="K9" s="21">
        <f t="shared" si="2"/>
        <v>33.07246376811594</v>
      </c>
      <c r="L9" s="21">
        <f t="shared" si="3"/>
        <v>35.5</v>
      </c>
      <c r="M9" s="18">
        <v>360</v>
      </c>
      <c r="N9" s="18">
        <v>160</v>
      </c>
      <c r="O9" s="18">
        <v>50</v>
      </c>
      <c r="P9" s="14">
        <v>400</v>
      </c>
      <c r="Q9" s="26"/>
      <c r="R9" s="21">
        <f t="shared" si="4"/>
        <v>0</v>
      </c>
      <c r="S9" s="14"/>
      <c r="T9" s="13"/>
      <c r="U9" s="13"/>
      <c r="V9" s="13"/>
      <c r="W9" s="9"/>
    </row>
    <row r="10" spans="1:23" ht="25.5">
      <c r="A10" s="2" t="s">
        <v>13</v>
      </c>
      <c r="B10" s="14">
        <v>870</v>
      </c>
      <c r="C10" s="14">
        <v>453</v>
      </c>
      <c r="D10" s="21">
        <f t="shared" si="0"/>
        <v>52.06896551724138</v>
      </c>
      <c r="E10" s="14">
        <v>370</v>
      </c>
      <c r="F10" s="14">
        <v>453</v>
      </c>
      <c r="G10" s="21">
        <f t="shared" si="1"/>
        <v>52.06896551724138</v>
      </c>
      <c r="H10" s="14">
        <v>370</v>
      </c>
      <c r="I10" s="14">
        <v>805</v>
      </c>
      <c r="J10" s="14">
        <v>620</v>
      </c>
      <c r="K10" s="21">
        <f t="shared" si="2"/>
        <v>17.770419426048566</v>
      </c>
      <c r="L10" s="21">
        <f t="shared" si="3"/>
        <v>16.756756756756758</v>
      </c>
      <c r="M10" s="18">
        <v>315</v>
      </c>
      <c r="N10" s="18"/>
      <c r="O10" s="18">
        <v>50</v>
      </c>
      <c r="P10" s="14">
        <v>600</v>
      </c>
      <c r="Q10" s="26"/>
      <c r="R10" s="21">
        <f t="shared" si="4"/>
        <v>0</v>
      </c>
      <c r="S10" s="14"/>
      <c r="T10" s="13"/>
      <c r="U10" s="13"/>
      <c r="V10" s="13"/>
      <c r="W10" s="9"/>
    </row>
    <row r="11" spans="1:23" ht="25.5">
      <c r="A11" s="2" t="s">
        <v>14</v>
      </c>
      <c r="B11" s="14">
        <v>2300</v>
      </c>
      <c r="C11" s="14">
        <v>1400</v>
      </c>
      <c r="D11" s="21">
        <f t="shared" si="0"/>
        <v>60.86956521739131</v>
      </c>
      <c r="E11" s="14">
        <v>1349</v>
      </c>
      <c r="F11" s="14">
        <v>1400</v>
      </c>
      <c r="G11" s="21">
        <f t="shared" si="1"/>
        <v>60.86956521739131</v>
      </c>
      <c r="H11" s="14">
        <v>1349</v>
      </c>
      <c r="I11" s="14">
        <v>4188</v>
      </c>
      <c r="J11" s="14">
        <v>3968</v>
      </c>
      <c r="K11" s="21">
        <f t="shared" si="2"/>
        <v>29.914285714285715</v>
      </c>
      <c r="L11" s="21">
        <f t="shared" si="3"/>
        <v>29.41438102297999</v>
      </c>
      <c r="M11" s="18">
        <v>1300</v>
      </c>
      <c r="N11" s="18"/>
      <c r="O11" s="18">
        <v>140</v>
      </c>
      <c r="P11" s="14">
        <v>1500</v>
      </c>
      <c r="Q11" s="26"/>
      <c r="R11" s="21">
        <f t="shared" si="4"/>
        <v>0</v>
      </c>
      <c r="S11" s="14"/>
      <c r="T11" s="13"/>
      <c r="U11" s="13"/>
      <c r="V11" s="13"/>
      <c r="W11" s="9"/>
    </row>
    <row r="12" spans="1:23" ht="15.75">
      <c r="A12" s="2" t="s">
        <v>15</v>
      </c>
      <c r="B12" s="14">
        <v>700</v>
      </c>
      <c r="C12" s="14">
        <v>163</v>
      </c>
      <c r="D12" s="21">
        <f t="shared" si="0"/>
        <v>23.285714285714285</v>
      </c>
      <c r="E12" s="14">
        <v>163</v>
      </c>
      <c r="F12" s="14">
        <v>163</v>
      </c>
      <c r="G12" s="21">
        <f t="shared" si="1"/>
        <v>23.285714285714285</v>
      </c>
      <c r="H12" s="14">
        <v>163</v>
      </c>
      <c r="I12" s="14">
        <v>257</v>
      </c>
      <c r="J12" s="14">
        <v>257</v>
      </c>
      <c r="K12" s="21">
        <f t="shared" si="2"/>
        <v>15.766871165644172</v>
      </c>
      <c r="L12" s="21">
        <f t="shared" si="3"/>
        <v>15.766871165644172</v>
      </c>
      <c r="M12" s="18">
        <v>250</v>
      </c>
      <c r="N12" s="18"/>
      <c r="O12" s="18"/>
      <c r="P12" s="14">
        <v>500</v>
      </c>
      <c r="Q12" s="26"/>
      <c r="R12" s="21">
        <f t="shared" si="4"/>
        <v>0</v>
      </c>
      <c r="S12" s="14"/>
      <c r="T12" s="13"/>
      <c r="U12" s="13"/>
      <c r="V12" s="13"/>
      <c r="W12" s="9"/>
    </row>
    <row r="13" spans="1:23" ht="25.5">
      <c r="A13" s="2" t="s">
        <v>16</v>
      </c>
      <c r="B13" s="14">
        <v>891</v>
      </c>
      <c r="C13" s="14">
        <v>370</v>
      </c>
      <c r="D13" s="21">
        <f t="shared" si="0"/>
        <v>41.52637485970819</v>
      </c>
      <c r="E13" s="14">
        <v>370</v>
      </c>
      <c r="F13" s="14">
        <v>370</v>
      </c>
      <c r="G13" s="21">
        <f t="shared" si="1"/>
        <v>41.52637485970819</v>
      </c>
      <c r="H13" s="14">
        <v>370</v>
      </c>
      <c r="I13" s="14">
        <v>868</v>
      </c>
      <c r="J13" s="14">
        <v>868</v>
      </c>
      <c r="K13" s="21">
        <f t="shared" si="2"/>
        <v>23.45945945945946</v>
      </c>
      <c r="L13" s="21">
        <f t="shared" si="3"/>
        <v>23.45945945945946</v>
      </c>
      <c r="M13" s="18">
        <v>400</v>
      </c>
      <c r="N13" s="18">
        <v>23</v>
      </c>
      <c r="O13" s="18">
        <v>120</v>
      </c>
      <c r="P13" s="14">
        <v>500</v>
      </c>
      <c r="Q13" s="26">
        <v>110</v>
      </c>
      <c r="R13" s="21">
        <f t="shared" si="4"/>
        <v>22</v>
      </c>
      <c r="S13" s="14"/>
      <c r="T13" s="13"/>
      <c r="U13" s="13"/>
      <c r="V13" s="13"/>
      <c r="W13" s="9"/>
    </row>
    <row r="14" spans="1:23" ht="25.5">
      <c r="A14" s="2" t="s">
        <v>17</v>
      </c>
      <c r="B14" s="14">
        <v>610</v>
      </c>
      <c r="C14" s="14">
        <v>4</v>
      </c>
      <c r="D14" s="21">
        <f t="shared" si="0"/>
        <v>0.6557377049180327</v>
      </c>
      <c r="E14" s="14"/>
      <c r="F14" s="14">
        <v>4</v>
      </c>
      <c r="G14" s="21">
        <f t="shared" si="1"/>
        <v>0.6557377049180327</v>
      </c>
      <c r="H14" s="14"/>
      <c r="I14" s="14">
        <v>7</v>
      </c>
      <c r="J14" s="14"/>
      <c r="K14" s="21">
        <f t="shared" si="2"/>
        <v>17.5</v>
      </c>
      <c r="L14" s="21"/>
      <c r="M14" s="18">
        <v>360</v>
      </c>
      <c r="N14" s="18">
        <v>350</v>
      </c>
      <c r="O14" s="18">
        <v>200</v>
      </c>
      <c r="P14" s="14">
        <v>300</v>
      </c>
      <c r="Q14" s="26">
        <v>30</v>
      </c>
      <c r="R14" s="21">
        <f t="shared" si="4"/>
        <v>10</v>
      </c>
      <c r="S14" s="14">
        <v>40</v>
      </c>
      <c r="T14" s="13"/>
      <c r="U14" s="13"/>
      <c r="V14" s="13"/>
      <c r="W14" s="9"/>
    </row>
    <row r="15" spans="1:23" ht="25.5">
      <c r="A15" s="2" t="s">
        <v>18</v>
      </c>
      <c r="B15" s="14">
        <v>1250</v>
      </c>
      <c r="C15" s="14">
        <v>340</v>
      </c>
      <c r="D15" s="21">
        <f t="shared" si="0"/>
        <v>27.200000000000003</v>
      </c>
      <c r="E15" s="14">
        <v>340</v>
      </c>
      <c r="F15" s="14">
        <v>340</v>
      </c>
      <c r="G15" s="21">
        <f t="shared" si="1"/>
        <v>27.200000000000003</v>
      </c>
      <c r="H15" s="14">
        <v>340</v>
      </c>
      <c r="I15" s="14">
        <v>748</v>
      </c>
      <c r="J15" s="14">
        <v>748</v>
      </c>
      <c r="K15" s="21">
        <f t="shared" si="2"/>
        <v>22</v>
      </c>
      <c r="L15" s="21">
        <f t="shared" si="3"/>
        <v>22</v>
      </c>
      <c r="M15" s="18">
        <v>740</v>
      </c>
      <c r="N15" s="18">
        <v>180</v>
      </c>
      <c r="O15" s="18">
        <v>250</v>
      </c>
      <c r="P15" s="14">
        <v>900</v>
      </c>
      <c r="Q15" s="26"/>
      <c r="R15" s="21">
        <f t="shared" si="4"/>
        <v>0</v>
      </c>
      <c r="S15" s="14"/>
      <c r="T15" s="13"/>
      <c r="U15" s="13"/>
      <c r="V15" s="13"/>
      <c r="W15" s="9"/>
    </row>
    <row r="16" spans="1:23" ht="25.5">
      <c r="A16" s="2" t="s">
        <v>19</v>
      </c>
      <c r="B16" s="14">
        <v>1421</v>
      </c>
      <c r="C16" s="14">
        <v>795</v>
      </c>
      <c r="D16" s="21">
        <f t="shared" si="0"/>
        <v>55.946516537649536</v>
      </c>
      <c r="E16" s="14">
        <v>533</v>
      </c>
      <c r="F16" s="14">
        <v>795</v>
      </c>
      <c r="G16" s="21">
        <f t="shared" si="1"/>
        <v>55.946516537649536</v>
      </c>
      <c r="H16" s="14">
        <v>533</v>
      </c>
      <c r="I16" s="14">
        <v>1590</v>
      </c>
      <c r="J16" s="14">
        <v>1263</v>
      </c>
      <c r="K16" s="21">
        <f t="shared" si="2"/>
        <v>20</v>
      </c>
      <c r="L16" s="21">
        <f t="shared" si="3"/>
        <v>23.696060037523452</v>
      </c>
      <c r="M16" s="18">
        <v>500</v>
      </c>
      <c r="N16" s="18"/>
      <c r="O16" s="18">
        <v>188</v>
      </c>
      <c r="P16" s="14">
        <v>600</v>
      </c>
      <c r="Q16" s="26">
        <v>113</v>
      </c>
      <c r="R16" s="21">
        <f t="shared" si="4"/>
        <v>18.833333333333332</v>
      </c>
      <c r="S16" s="14"/>
      <c r="T16" s="13"/>
      <c r="U16" s="13"/>
      <c r="V16" s="13"/>
      <c r="W16" s="9"/>
    </row>
    <row r="17" spans="1:23" ht="15.75">
      <c r="A17" s="2" t="s">
        <v>35</v>
      </c>
      <c r="B17" s="14"/>
      <c r="C17" s="14"/>
      <c r="D17" s="21"/>
      <c r="E17" s="14"/>
      <c r="F17" s="14"/>
      <c r="G17" s="21"/>
      <c r="H17" s="14"/>
      <c r="I17" s="14"/>
      <c r="J17" s="14"/>
      <c r="K17" s="21"/>
      <c r="L17" s="21"/>
      <c r="M17" s="18"/>
      <c r="N17" s="18"/>
      <c r="O17" s="18"/>
      <c r="P17" s="14"/>
      <c r="Q17" s="26"/>
      <c r="R17" s="21" t="e">
        <f t="shared" si="4"/>
        <v>#DIV/0!</v>
      </c>
      <c r="S17" s="14"/>
      <c r="T17" s="13"/>
      <c r="U17" s="13"/>
      <c r="V17" s="13"/>
      <c r="W17" s="9"/>
    </row>
    <row r="18" spans="1:23" ht="15.75">
      <c r="A18" s="2" t="s">
        <v>3</v>
      </c>
      <c r="B18" s="14"/>
      <c r="C18" s="14"/>
      <c r="D18" s="24" t="e">
        <f t="shared" si="0"/>
        <v>#DIV/0!</v>
      </c>
      <c r="E18" s="14"/>
      <c r="F18" s="14"/>
      <c r="G18" s="24" t="e">
        <f t="shared" si="1"/>
        <v>#DIV/0!</v>
      </c>
      <c r="H18" s="14"/>
      <c r="I18" s="14"/>
      <c r="J18" s="14"/>
      <c r="K18" s="24" t="e">
        <f t="shared" si="2"/>
        <v>#DIV/0!</v>
      </c>
      <c r="L18" s="21"/>
      <c r="M18" s="18"/>
      <c r="N18" s="18"/>
      <c r="O18" s="18"/>
      <c r="P18" s="14"/>
      <c r="Q18" s="26"/>
      <c r="R18" s="21" t="e">
        <f t="shared" si="4"/>
        <v>#DIV/0!</v>
      </c>
      <c r="S18" s="14"/>
      <c r="T18" s="13"/>
      <c r="U18" s="13"/>
      <c r="V18" s="13"/>
      <c r="W18" s="9"/>
    </row>
    <row r="19" spans="1:23" ht="15.75" customHeight="1">
      <c r="A19" s="10" t="s">
        <v>4</v>
      </c>
      <c r="B19" s="14">
        <v>50</v>
      </c>
      <c r="C19" s="14">
        <v>25</v>
      </c>
      <c r="D19" s="21">
        <f t="shared" si="0"/>
        <v>50</v>
      </c>
      <c r="E19" s="14">
        <v>25</v>
      </c>
      <c r="F19" s="14">
        <v>25</v>
      </c>
      <c r="G19" s="21">
        <f t="shared" si="1"/>
        <v>50</v>
      </c>
      <c r="H19" s="14">
        <v>25</v>
      </c>
      <c r="I19" s="14">
        <v>25</v>
      </c>
      <c r="J19" s="14">
        <v>25</v>
      </c>
      <c r="K19" s="21">
        <f t="shared" si="2"/>
        <v>10</v>
      </c>
      <c r="L19" s="21">
        <f t="shared" si="3"/>
        <v>10</v>
      </c>
      <c r="M19" s="18"/>
      <c r="N19" s="18"/>
      <c r="O19" s="18"/>
      <c r="P19" s="14">
        <v>25</v>
      </c>
      <c r="Q19" s="26"/>
      <c r="R19" s="21">
        <f t="shared" si="4"/>
        <v>0</v>
      </c>
      <c r="S19" s="14"/>
      <c r="T19" s="13"/>
      <c r="U19" s="13"/>
      <c r="V19" s="13"/>
      <c r="W19" s="9"/>
    </row>
    <row r="20" spans="1:23" ht="15" customHeight="1">
      <c r="A20" s="2" t="s">
        <v>5</v>
      </c>
      <c r="B20" s="14"/>
      <c r="C20" s="14"/>
      <c r="D20" s="24" t="e">
        <f t="shared" si="0"/>
        <v>#DIV/0!</v>
      </c>
      <c r="E20" s="14"/>
      <c r="F20" s="14"/>
      <c r="G20" s="24" t="e">
        <f t="shared" si="1"/>
        <v>#DIV/0!</v>
      </c>
      <c r="H20" s="14"/>
      <c r="I20" s="14"/>
      <c r="J20" s="14"/>
      <c r="K20" s="21"/>
      <c r="L20" s="21"/>
      <c r="M20" s="18"/>
      <c r="N20" s="18"/>
      <c r="O20" s="18"/>
      <c r="P20" s="14"/>
      <c r="Q20" s="26"/>
      <c r="R20" s="21" t="e">
        <f t="shared" si="4"/>
        <v>#DIV/0!</v>
      </c>
      <c r="S20" s="14"/>
      <c r="T20" s="13"/>
      <c r="U20" s="13"/>
      <c r="V20" s="13"/>
      <c r="W20" s="9"/>
    </row>
    <row r="21" spans="1:23" ht="25.5">
      <c r="A21" s="2" t="s">
        <v>6</v>
      </c>
      <c r="B21" s="14">
        <v>720</v>
      </c>
      <c r="C21" s="14">
        <v>335</v>
      </c>
      <c r="D21" s="21">
        <f t="shared" si="0"/>
        <v>46.52777777777778</v>
      </c>
      <c r="E21" s="14">
        <v>320</v>
      </c>
      <c r="F21" s="14">
        <v>335</v>
      </c>
      <c r="G21" s="21">
        <f t="shared" si="1"/>
        <v>46.52777777777778</v>
      </c>
      <c r="H21" s="14">
        <v>320</v>
      </c>
      <c r="I21" s="14">
        <v>688</v>
      </c>
      <c r="J21" s="14">
        <v>658</v>
      </c>
      <c r="K21" s="21">
        <f t="shared" si="2"/>
        <v>20.53731343283582</v>
      </c>
      <c r="L21" s="21">
        <f t="shared" si="3"/>
        <v>20.5625</v>
      </c>
      <c r="M21" s="18">
        <v>460</v>
      </c>
      <c r="N21" s="18">
        <v>100</v>
      </c>
      <c r="O21" s="18"/>
      <c r="P21" s="14">
        <v>320</v>
      </c>
      <c r="Q21" s="26"/>
      <c r="R21" s="21">
        <f t="shared" si="4"/>
        <v>0</v>
      </c>
      <c r="S21" s="14"/>
      <c r="T21" s="13"/>
      <c r="U21" s="13"/>
      <c r="V21" s="13"/>
      <c r="W21" s="9"/>
    </row>
    <row r="22" spans="1:23" ht="15" customHeight="1">
      <c r="A22" s="2" t="s">
        <v>22</v>
      </c>
      <c r="B22" s="14">
        <v>1023</v>
      </c>
      <c r="C22" s="14">
        <v>583</v>
      </c>
      <c r="D22" s="21">
        <f t="shared" si="0"/>
        <v>56.98924731182796</v>
      </c>
      <c r="E22" s="14">
        <v>135</v>
      </c>
      <c r="F22" s="14">
        <v>583</v>
      </c>
      <c r="G22" s="21">
        <f t="shared" si="1"/>
        <v>56.98924731182796</v>
      </c>
      <c r="H22" s="14">
        <v>135</v>
      </c>
      <c r="I22" s="14">
        <v>1165</v>
      </c>
      <c r="J22" s="14">
        <v>343</v>
      </c>
      <c r="K22" s="21">
        <f t="shared" si="2"/>
        <v>19.98284734133791</v>
      </c>
      <c r="L22" s="21">
        <f t="shared" si="3"/>
        <v>25.40740740740741</v>
      </c>
      <c r="M22" s="18">
        <v>430</v>
      </c>
      <c r="N22" s="18">
        <v>235</v>
      </c>
      <c r="O22" s="18"/>
      <c r="P22" s="14">
        <v>475</v>
      </c>
      <c r="Q22" s="26"/>
      <c r="R22" s="21">
        <f t="shared" si="4"/>
        <v>0</v>
      </c>
      <c r="S22" s="14"/>
      <c r="T22" s="13"/>
      <c r="U22" s="13"/>
      <c r="V22" s="13"/>
      <c r="W22" s="9"/>
    </row>
    <row r="23" spans="1:23" ht="15.75" customHeight="1">
      <c r="A23" s="2" t="s">
        <v>7</v>
      </c>
      <c r="B23" s="14">
        <v>1190</v>
      </c>
      <c r="C23" s="14">
        <v>1190</v>
      </c>
      <c r="D23" s="21">
        <f t="shared" si="0"/>
        <v>100</v>
      </c>
      <c r="E23" s="14">
        <v>580</v>
      </c>
      <c r="F23" s="14">
        <v>1190</v>
      </c>
      <c r="G23" s="21">
        <f t="shared" si="1"/>
        <v>100</v>
      </c>
      <c r="H23" s="14">
        <v>580</v>
      </c>
      <c r="I23" s="14">
        <v>4879</v>
      </c>
      <c r="J23" s="14">
        <v>2400</v>
      </c>
      <c r="K23" s="21">
        <f t="shared" si="2"/>
        <v>41</v>
      </c>
      <c r="L23" s="21">
        <f t="shared" si="3"/>
        <v>41.37931034482759</v>
      </c>
      <c r="M23" s="18">
        <v>700</v>
      </c>
      <c r="N23" s="18">
        <v>300</v>
      </c>
      <c r="O23" s="18"/>
      <c r="P23" s="14">
        <v>650</v>
      </c>
      <c r="Q23" s="26"/>
      <c r="R23" s="21">
        <f t="shared" si="4"/>
        <v>0</v>
      </c>
      <c r="S23" s="14">
        <v>500</v>
      </c>
      <c r="T23" s="13"/>
      <c r="U23" s="13"/>
      <c r="V23" s="13"/>
      <c r="W23" s="9"/>
    </row>
    <row r="24" spans="1:23" ht="15.75">
      <c r="A24" s="2" t="s">
        <v>8</v>
      </c>
      <c r="B24" s="14">
        <v>1100</v>
      </c>
      <c r="C24" s="14">
        <v>565</v>
      </c>
      <c r="D24" s="21">
        <f t="shared" si="0"/>
        <v>51.36363636363637</v>
      </c>
      <c r="E24" s="14">
        <v>500</v>
      </c>
      <c r="F24" s="14">
        <v>565</v>
      </c>
      <c r="G24" s="21">
        <f t="shared" si="1"/>
        <v>51.36363636363637</v>
      </c>
      <c r="H24" s="14">
        <v>500</v>
      </c>
      <c r="I24" s="14">
        <v>1230</v>
      </c>
      <c r="J24" s="14">
        <v>1100</v>
      </c>
      <c r="K24" s="21">
        <v>18.6</v>
      </c>
      <c r="L24" s="21">
        <f t="shared" si="3"/>
        <v>22</v>
      </c>
      <c r="M24" s="18">
        <v>200</v>
      </c>
      <c r="N24" s="18"/>
      <c r="O24" s="18"/>
      <c r="P24" s="14">
        <v>300</v>
      </c>
      <c r="Q24" s="26"/>
      <c r="R24" s="21">
        <f t="shared" si="4"/>
        <v>0</v>
      </c>
      <c r="S24" s="14"/>
      <c r="T24" s="13"/>
      <c r="U24" s="13"/>
      <c r="V24" s="13"/>
      <c r="W24" s="9"/>
    </row>
    <row r="25" spans="1:23" ht="15.75">
      <c r="A25" s="2" t="s">
        <v>9</v>
      </c>
      <c r="B25" s="14">
        <v>940</v>
      </c>
      <c r="C25" s="14">
        <v>550</v>
      </c>
      <c r="D25" s="21">
        <f t="shared" si="0"/>
        <v>58.51063829787234</v>
      </c>
      <c r="E25" s="14">
        <v>500</v>
      </c>
      <c r="F25" s="14">
        <v>550</v>
      </c>
      <c r="G25" s="21">
        <f t="shared" si="1"/>
        <v>58.51063829787234</v>
      </c>
      <c r="H25" s="14">
        <v>500</v>
      </c>
      <c r="I25" s="14">
        <v>1400</v>
      </c>
      <c r="J25" s="14">
        <v>1300</v>
      </c>
      <c r="K25" s="21">
        <f t="shared" si="2"/>
        <v>25.454545454545453</v>
      </c>
      <c r="L25" s="21">
        <f t="shared" si="3"/>
        <v>26</v>
      </c>
      <c r="M25" s="18">
        <v>400</v>
      </c>
      <c r="N25" s="18"/>
      <c r="O25" s="18">
        <v>30</v>
      </c>
      <c r="P25" s="14">
        <v>500</v>
      </c>
      <c r="Q25" s="26"/>
      <c r="R25" s="21">
        <f t="shared" si="4"/>
        <v>0</v>
      </c>
      <c r="S25" s="14"/>
      <c r="T25" s="13"/>
      <c r="U25" s="13"/>
      <c r="V25" s="13"/>
      <c r="W25" s="9"/>
    </row>
    <row r="26" spans="1:23" ht="15.75">
      <c r="A26" s="2" t="s">
        <v>1</v>
      </c>
      <c r="B26" s="14">
        <v>883</v>
      </c>
      <c r="C26" s="14">
        <v>697</v>
      </c>
      <c r="D26" s="21">
        <f t="shared" si="0"/>
        <v>78.93544733861835</v>
      </c>
      <c r="E26" s="14">
        <v>697</v>
      </c>
      <c r="F26" s="14">
        <v>697</v>
      </c>
      <c r="G26" s="21">
        <f t="shared" si="1"/>
        <v>78.93544733861835</v>
      </c>
      <c r="H26" s="14">
        <v>697</v>
      </c>
      <c r="I26" s="14">
        <v>1819</v>
      </c>
      <c r="J26" s="14">
        <v>1819</v>
      </c>
      <c r="K26" s="21">
        <f t="shared" si="2"/>
        <v>26.097560975609756</v>
      </c>
      <c r="L26" s="21">
        <f t="shared" si="3"/>
        <v>26.097560975609756</v>
      </c>
      <c r="M26" s="18"/>
      <c r="N26" s="18">
        <v>45</v>
      </c>
      <c r="O26" s="18">
        <v>36</v>
      </c>
      <c r="P26" s="14">
        <v>200</v>
      </c>
      <c r="Q26" s="26"/>
      <c r="R26" s="21">
        <f t="shared" si="4"/>
        <v>0</v>
      </c>
      <c r="S26" s="14"/>
      <c r="T26" s="13"/>
      <c r="U26" s="13"/>
      <c r="V26" s="13"/>
      <c r="W26" s="9"/>
    </row>
    <row r="27" spans="1:23" ht="15.75">
      <c r="A27" s="15" t="s">
        <v>2</v>
      </c>
      <c r="B27" s="16">
        <f>SUM(B7:B26)</f>
        <v>16372</v>
      </c>
      <c r="C27" s="16">
        <f>SUM(C7:C26)</f>
        <v>9091</v>
      </c>
      <c r="D27" s="22">
        <f t="shared" si="0"/>
        <v>55.52773027119472</v>
      </c>
      <c r="E27" s="16">
        <f>SUM(E7:E26)</f>
        <v>6896</v>
      </c>
      <c r="F27" s="16">
        <f>SUM(F7:F26)</f>
        <v>9091</v>
      </c>
      <c r="G27" s="22">
        <f t="shared" si="1"/>
        <v>55.52773027119472</v>
      </c>
      <c r="H27" s="16">
        <f>SUM(H7:H26)</f>
        <v>6896</v>
      </c>
      <c r="I27" s="16">
        <f>SUM(I7:I26)</f>
        <v>24107</v>
      </c>
      <c r="J27" s="16">
        <f>SUM(J7:J26)</f>
        <v>18685</v>
      </c>
      <c r="K27" s="22">
        <f t="shared" si="2"/>
        <v>26.51743482565174</v>
      </c>
      <c r="L27" s="22">
        <f t="shared" si="3"/>
        <v>27.095417633410676</v>
      </c>
      <c r="M27" s="19">
        <f>SUM(M7:M26)</f>
        <v>6915</v>
      </c>
      <c r="N27" s="19">
        <f>SUM(N7:N26)</f>
        <v>1393</v>
      </c>
      <c r="O27" s="20">
        <f>SUM(O7:O26)</f>
        <v>1201</v>
      </c>
      <c r="P27" s="20">
        <f>SUM(P7:P26)</f>
        <v>8550</v>
      </c>
      <c r="Q27" s="20">
        <f>SUM(Q7:Q26)</f>
        <v>273</v>
      </c>
      <c r="R27" s="22">
        <f>IF(ISERROR(Q27/P27)*100=TRUE,0,Q27/P27*100)</f>
        <v>3.192982456140351</v>
      </c>
      <c r="S27" s="25">
        <f>SUM(S7:S26)</f>
        <v>600</v>
      </c>
      <c r="T27" s="13"/>
      <c r="U27" s="13"/>
      <c r="V27" s="13"/>
      <c r="W27" s="11"/>
    </row>
    <row r="28" spans="1:19" ht="14.25" customHeight="1">
      <c r="A28" s="1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3" ht="13.5" customHeight="1">
      <c r="A29" s="1" t="s">
        <v>21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</sheetData>
  <sheetProtection selectLockedCells="1"/>
  <mergeCells count="13">
    <mergeCell ref="O3:O6"/>
    <mergeCell ref="N3:N4"/>
    <mergeCell ref="S3:S6"/>
    <mergeCell ref="A1:R2"/>
    <mergeCell ref="K3:L5"/>
    <mergeCell ref="M3:M6"/>
    <mergeCell ref="A3:A6"/>
    <mergeCell ref="B3:B6"/>
    <mergeCell ref="C3:E5"/>
    <mergeCell ref="F3:H5"/>
    <mergeCell ref="I3:J5"/>
    <mergeCell ref="P3:R5"/>
    <mergeCell ref="N5:N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2009-08-19T03:36:51Z</cp:lastPrinted>
  <dcterms:created xsi:type="dcterms:W3CDTF">2009-04-14T13:32:35Z</dcterms:created>
  <dcterms:modified xsi:type="dcterms:W3CDTF">2009-08-19T11:25:00Z</dcterms:modified>
  <cp:category/>
  <cp:version/>
  <cp:contentType/>
  <cp:contentStatus/>
</cp:coreProperties>
</file>