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<sst xmlns="http://schemas.openxmlformats.org/spreadsheetml/2006/main" count="47" uniqueCount="42">
  <si>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</si>
  <si>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</si>
  <si>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</si>
  <si>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</si>
  <si>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</si>
  <si>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</si>
  <si>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</si>
  <si>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</si>
  <si>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</si>
  <si>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</si>
  <si>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</si>
  <si>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</si>
  <si>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</si>
  <si>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</si>
  <si>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</si>
  <si>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</si>
  <si>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</si>
  <si>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</si>
  <si>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</si>
  <si>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</si>
  <si>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</si>
  <si>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</si>
  <si>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</si>
  <si>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</si>
  <si>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</si>
  <si>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</si>
  <si>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</si>
  <si>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</si>
  <si>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</si>
  <si>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</si>
  <si>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</si>
  <si>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</si>
  <si>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</si>
  <si>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</si>
  <si>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</si>
  <si>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</si>
  <si>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озимые</t>
  </si>
  <si>
    <t>план</t>
  </si>
  <si>
    <t>факт</t>
  </si>
  <si>
    <t>%</t>
  </si>
  <si>
    <t>Урожайность   /ц/га/</t>
  </si>
  <si>
    <t>Оперативные сведения о сельскохозяйственных работах в  Порецком районе на 18августа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</si>
</sst>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8" width="5.421875" style="5" customWidth="1"/>
    <col min="9" max="9" width="6.140625" style="5" customWidth="1"/>
    <col min="10" max="10" width="6.421875" style="5" bestFit="1" customWidth="1"/>
    <col min="11" max="12" width="5.7109375" style="5" customWidth="1"/>
    <col min="13" max="13" width="9.42187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6.710937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4"/>
      <c r="T1" s="24"/>
      <c r="U1" s="24"/>
      <c r="V1" s="24"/>
      <c r="W1" s="4"/>
      <c r="AH1" s="6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/>
      <c r="T2" s="24"/>
      <c r="U2" s="24"/>
      <c r="V2" s="24"/>
      <c r="W2" s="7"/>
    </row>
    <row r="3" spans="1:22" ht="15.75" customHeight="1">
      <c r="A3" s="32" t="s">
        <v>0</v>
      </c>
      <c r="B3" s="26" t="s">
        <v>29</v>
      </c>
      <c r="C3" s="26" t="s">
        <v>26</v>
      </c>
      <c r="D3" s="26"/>
      <c r="E3" s="26"/>
      <c r="F3" s="26" t="s">
        <v>32</v>
      </c>
      <c r="G3" s="26"/>
      <c r="H3" s="26"/>
      <c r="I3" s="26" t="s">
        <v>30</v>
      </c>
      <c r="J3" s="26"/>
      <c r="K3" s="26" t="s">
        <v>40</v>
      </c>
      <c r="L3" s="26"/>
      <c r="M3" s="32" t="s">
        <v>23</v>
      </c>
      <c r="N3" s="26"/>
      <c r="O3" s="27" t="s">
        <v>33</v>
      </c>
      <c r="P3" s="26" t="s">
        <v>36</v>
      </c>
      <c r="Q3" s="26"/>
      <c r="R3" s="26"/>
      <c r="S3" s="13"/>
      <c r="T3" s="13"/>
      <c r="U3" s="13"/>
      <c r="V3" s="13"/>
    </row>
    <row r="4" spans="1:23" ht="20.25" customHeight="1">
      <c r="A4" s="3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33"/>
      <c r="N4" s="26"/>
      <c r="O4" s="28"/>
      <c r="P4" s="26"/>
      <c r="Q4" s="26"/>
      <c r="R4" s="26"/>
      <c r="S4" s="13"/>
      <c r="T4" s="13"/>
      <c r="U4" s="13"/>
      <c r="V4" s="13"/>
      <c r="W4" s="6"/>
    </row>
    <row r="5" spans="1:23" ht="31.5" customHeight="1">
      <c r="A5" s="3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3"/>
      <c r="N5" s="26" t="s">
        <v>34</v>
      </c>
      <c r="O5" s="28"/>
      <c r="P5" s="26"/>
      <c r="Q5" s="26"/>
      <c r="R5" s="26"/>
      <c r="S5" s="13"/>
      <c r="T5" s="13"/>
      <c r="U5" s="13"/>
      <c r="V5" s="13"/>
      <c r="W5" s="6"/>
    </row>
    <row r="6" spans="1:23" ht="60" customHeight="1">
      <c r="A6" s="34"/>
      <c r="B6" s="26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4"/>
      <c r="N6" s="26"/>
      <c r="O6" s="29"/>
      <c r="P6" s="3" t="s">
        <v>37</v>
      </c>
      <c r="Q6" s="3" t="s">
        <v>38</v>
      </c>
      <c r="R6" s="3" t="s">
        <v>39</v>
      </c>
      <c r="S6" s="13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706</v>
      </c>
      <c r="D7" s="22">
        <f>IF(ISERROR(C7/B7)*100=TRUE,0,(C7/B7)*100)</f>
        <v>74.55121436114044</v>
      </c>
      <c r="E7" s="14">
        <v>367</v>
      </c>
      <c r="F7" s="14">
        <v>706</v>
      </c>
      <c r="G7" s="22">
        <f>IF(ISERROR(F7/B7)*100=TRUE,0,(F7/B7)*100)</f>
        <v>74.55121436114044</v>
      </c>
      <c r="H7" s="14">
        <v>367</v>
      </c>
      <c r="I7" s="14">
        <v>1635</v>
      </c>
      <c r="J7" s="14">
        <v>1116</v>
      </c>
      <c r="K7" s="22">
        <f>I7/F7*10</f>
        <v>23.158640226628897</v>
      </c>
      <c r="L7" s="22">
        <f>IF(ISERROR(J7/H7)*10=TRUE,0,J7/H7*10)</f>
        <v>30.408719346049047</v>
      </c>
      <c r="M7" s="17">
        <v>300</v>
      </c>
      <c r="N7" s="18"/>
      <c r="O7" s="17">
        <v>67</v>
      </c>
      <c r="P7" s="19">
        <v>367</v>
      </c>
      <c r="Q7" s="14">
        <v>367</v>
      </c>
      <c r="R7" s="22">
        <f>IF(ISERROR(Q7/P7)*100=TRUE,0,Q7/P7*100)</f>
        <v>100</v>
      </c>
      <c r="S7" s="13"/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549</v>
      </c>
      <c r="D8" s="22">
        <f aca="true" t="shared" si="0" ref="D8:D27">IF(ISERROR(C8/B8)*100=TRUE,0,(C8/B8)*100)</f>
        <v>70.65637065637065</v>
      </c>
      <c r="E8" s="14">
        <v>347</v>
      </c>
      <c r="F8" s="14">
        <v>549</v>
      </c>
      <c r="G8" s="22">
        <f aca="true" t="shared" si="1" ref="G8:G27">IF(ISERROR(F8/B8)*100=TRUE,0,(F8/B8)*100)</f>
        <v>70.65637065637065</v>
      </c>
      <c r="H8" s="14">
        <v>347</v>
      </c>
      <c r="I8" s="14">
        <v>1622</v>
      </c>
      <c r="J8" s="14">
        <v>1135</v>
      </c>
      <c r="K8" s="22">
        <f aca="true" t="shared" si="2" ref="K8:K27">I8/F8*10</f>
        <v>29.54462659380692</v>
      </c>
      <c r="L8" s="22">
        <f aca="true" t="shared" si="3" ref="L8:L27">IF(ISERROR(J8/H8)*10=TRUE,0,J8/H8*10)</f>
        <v>32.70893371757925</v>
      </c>
      <c r="M8" s="18">
        <v>200</v>
      </c>
      <c r="N8" s="18"/>
      <c r="O8" s="18">
        <v>70</v>
      </c>
      <c r="P8" s="19">
        <v>303</v>
      </c>
      <c r="Q8" s="14">
        <v>303</v>
      </c>
      <c r="R8" s="22">
        <f aca="true" t="shared" si="4" ref="R8:R27">IF(ISERROR(Q8/P8)*100=TRUE,0,Q8/P8*100)</f>
        <v>100</v>
      </c>
      <c r="S8" s="13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315</v>
      </c>
      <c r="D9" s="22">
        <f t="shared" si="0"/>
        <v>45</v>
      </c>
      <c r="E9" s="14">
        <v>300</v>
      </c>
      <c r="F9" s="14">
        <v>315</v>
      </c>
      <c r="G9" s="22">
        <f t="shared" si="1"/>
        <v>45</v>
      </c>
      <c r="H9" s="14">
        <v>300</v>
      </c>
      <c r="I9" s="14">
        <v>1085</v>
      </c>
      <c r="J9" s="14">
        <v>1065</v>
      </c>
      <c r="K9" s="22">
        <f t="shared" si="2"/>
        <v>34.44444444444444</v>
      </c>
      <c r="L9" s="22">
        <f t="shared" si="3"/>
        <v>35.5</v>
      </c>
      <c r="M9" s="18">
        <v>360</v>
      </c>
      <c r="N9" s="18">
        <v>160</v>
      </c>
      <c r="O9" s="18">
        <v>50</v>
      </c>
      <c r="P9" s="19">
        <v>300</v>
      </c>
      <c r="Q9" s="14">
        <v>300</v>
      </c>
      <c r="R9" s="22">
        <f t="shared" si="4"/>
        <v>100</v>
      </c>
      <c r="S9" s="13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423</v>
      </c>
      <c r="D10" s="22">
        <f t="shared" si="0"/>
        <v>48.62068965517241</v>
      </c>
      <c r="E10" s="14">
        <v>370</v>
      </c>
      <c r="F10" s="14">
        <v>423</v>
      </c>
      <c r="G10" s="22">
        <f t="shared" si="1"/>
        <v>48.62068965517241</v>
      </c>
      <c r="H10" s="14">
        <v>370</v>
      </c>
      <c r="I10" s="14">
        <v>745</v>
      </c>
      <c r="J10" s="14">
        <v>620</v>
      </c>
      <c r="K10" s="22">
        <f t="shared" si="2"/>
        <v>17.61229314420804</v>
      </c>
      <c r="L10" s="22">
        <f t="shared" si="3"/>
        <v>16.756756756756758</v>
      </c>
      <c r="M10" s="18">
        <v>315</v>
      </c>
      <c r="N10" s="18"/>
      <c r="O10" s="18">
        <v>50</v>
      </c>
      <c r="P10" s="19">
        <v>370</v>
      </c>
      <c r="Q10" s="14">
        <v>370</v>
      </c>
      <c r="R10" s="22">
        <f t="shared" si="4"/>
        <v>100</v>
      </c>
      <c r="S10" s="13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1272</v>
      </c>
      <c r="D11" s="22">
        <f t="shared" si="0"/>
        <v>55.30434782608695</v>
      </c>
      <c r="E11" s="14">
        <v>1149</v>
      </c>
      <c r="F11" s="14">
        <v>1272</v>
      </c>
      <c r="G11" s="22">
        <f t="shared" si="1"/>
        <v>55.30434782608695</v>
      </c>
      <c r="H11" s="14">
        <v>1202</v>
      </c>
      <c r="I11" s="14">
        <v>3884</v>
      </c>
      <c r="J11" s="14">
        <v>3584</v>
      </c>
      <c r="K11" s="22">
        <f t="shared" si="2"/>
        <v>30.534591194968552</v>
      </c>
      <c r="L11" s="22">
        <f t="shared" si="3"/>
        <v>29.816971713810318</v>
      </c>
      <c r="M11" s="18">
        <v>1300</v>
      </c>
      <c r="N11" s="18"/>
      <c r="O11" s="18">
        <v>140</v>
      </c>
      <c r="P11" s="19">
        <v>1000</v>
      </c>
      <c r="Q11" s="14">
        <v>1000</v>
      </c>
      <c r="R11" s="22">
        <f t="shared" si="4"/>
        <v>100</v>
      </c>
      <c r="S11" s="13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153</v>
      </c>
      <c r="D12" s="22">
        <f t="shared" si="0"/>
        <v>21.857142857142858</v>
      </c>
      <c r="E12" s="14">
        <v>153</v>
      </c>
      <c r="F12" s="14">
        <v>153</v>
      </c>
      <c r="G12" s="22">
        <f t="shared" si="1"/>
        <v>21.857142857142858</v>
      </c>
      <c r="H12" s="14">
        <v>153</v>
      </c>
      <c r="I12" s="14">
        <v>237</v>
      </c>
      <c r="J12" s="14">
        <v>237</v>
      </c>
      <c r="K12" s="22">
        <f t="shared" si="2"/>
        <v>15.490196078431373</v>
      </c>
      <c r="L12" s="22">
        <f t="shared" si="3"/>
        <v>15.490196078431373</v>
      </c>
      <c r="M12" s="18">
        <v>250</v>
      </c>
      <c r="N12" s="18"/>
      <c r="O12" s="18"/>
      <c r="P12" s="19">
        <v>200</v>
      </c>
      <c r="Q12" s="14">
        <v>153</v>
      </c>
      <c r="R12" s="22">
        <f t="shared" si="4"/>
        <v>76.5</v>
      </c>
      <c r="S12" s="13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323</v>
      </c>
      <c r="D13" s="22">
        <f t="shared" si="0"/>
        <v>36.25140291806959</v>
      </c>
      <c r="E13" s="14">
        <v>323</v>
      </c>
      <c r="F13" s="14">
        <v>323</v>
      </c>
      <c r="G13" s="22">
        <f t="shared" si="1"/>
        <v>36.25140291806959</v>
      </c>
      <c r="H13" s="14">
        <v>323</v>
      </c>
      <c r="I13" s="14">
        <v>783</v>
      </c>
      <c r="J13" s="14">
        <v>783</v>
      </c>
      <c r="K13" s="22">
        <f t="shared" si="2"/>
        <v>24.241486068111456</v>
      </c>
      <c r="L13" s="22">
        <f t="shared" si="3"/>
        <v>24.241486068111456</v>
      </c>
      <c r="M13" s="18">
        <v>400</v>
      </c>
      <c r="N13" s="18">
        <v>23</v>
      </c>
      <c r="O13" s="18">
        <v>120</v>
      </c>
      <c r="P13" s="19">
        <v>400</v>
      </c>
      <c r="Q13" s="14">
        <v>323</v>
      </c>
      <c r="R13" s="22">
        <f t="shared" si="4"/>
        <v>80.75</v>
      </c>
      <c r="S13" s="13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4</v>
      </c>
      <c r="D14" s="22">
        <f t="shared" si="0"/>
        <v>0.6557377049180327</v>
      </c>
      <c r="E14" s="14"/>
      <c r="F14" s="14">
        <v>4</v>
      </c>
      <c r="G14" s="22">
        <f t="shared" si="1"/>
        <v>0.6557377049180327</v>
      </c>
      <c r="H14" s="14"/>
      <c r="I14" s="14">
        <v>7</v>
      </c>
      <c r="J14" s="14"/>
      <c r="K14" s="22">
        <f t="shared" si="2"/>
        <v>17.5</v>
      </c>
      <c r="L14" s="22"/>
      <c r="M14" s="18">
        <v>360</v>
      </c>
      <c r="N14" s="18">
        <v>350</v>
      </c>
      <c r="O14" s="18">
        <v>200</v>
      </c>
      <c r="P14" s="19"/>
      <c r="Q14" s="14"/>
      <c r="R14" s="22"/>
      <c r="S14" s="13"/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320</v>
      </c>
      <c r="D15" s="22">
        <f t="shared" si="0"/>
        <v>25.6</v>
      </c>
      <c r="E15" s="14">
        <v>320</v>
      </c>
      <c r="F15" s="14">
        <v>320</v>
      </c>
      <c r="G15" s="22">
        <f t="shared" si="1"/>
        <v>25.6</v>
      </c>
      <c r="H15" s="14">
        <v>320</v>
      </c>
      <c r="I15" s="14">
        <v>704</v>
      </c>
      <c r="J15" s="14">
        <v>704</v>
      </c>
      <c r="K15" s="22">
        <f t="shared" si="2"/>
        <v>22</v>
      </c>
      <c r="L15" s="22">
        <f t="shared" si="3"/>
        <v>22</v>
      </c>
      <c r="M15" s="18">
        <v>740</v>
      </c>
      <c r="N15" s="18">
        <v>180</v>
      </c>
      <c r="O15" s="18">
        <v>250</v>
      </c>
      <c r="P15" s="19">
        <v>560</v>
      </c>
      <c r="Q15" s="14">
        <v>320</v>
      </c>
      <c r="R15" s="22">
        <f t="shared" si="4"/>
        <v>57.14285714285714</v>
      </c>
      <c r="S15" s="13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719</v>
      </c>
      <c r="D16" s="22">
        <f t="shared" si="0"/>
        <v>50.5981703026038</v>
      </c>
      <c r="E16" s="14">
        <v>533</v>
      </c>
      <c r="F16" s="14">
        <v>719</v>
      </c>
      <c r="G16" s="22">
        <f t="shared" si="1"/>
        <v>50.5981703026038</v>
      </c>
      <c r="H16" s="14">
        <v>533</v>
      </c>
      <c r="I16" s="14">
        <v>1510</v>
      </c>
      <c r="J16" s="14">
        <v>1263</v>
      </c>
      <c r="K16" s="22">
        <f t="shared" si="2"/>
        <v>21.00139082058414</v>
      </c>
      <c r="L16" s="22">
        <f t="shared" si="3"/>
        <v>23.696060037523452</v>
      </c>
      <c r="M16" s="18">
        <v>500</v>
      </c>
      <c r="N16" s="18"/>
      <c r="O16" s="18">
        <v>188</v>
      </c>
      <c r="P16" s="19">
        <v>533</v>
      </c>
      <c r="Q16" s="14">
        <v>533</v>
      </c>
      <c r="R16" s="22">
        <f t="shared" si="4"/>
        <v>100</v>
      </c>
      <c r="S16" s="13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2"/>
      <c r="E17" s="14"/>
      <c r="F17" s="14"/>
      <c r="G17" s="22"/>
      <c r="H17" s="14"/>
      <c r="I17" s="14"/>
      <c r="J17" s="14"/>
      <c r="K17" s="22"/>
      <c r="L17" s="22"/>
      <c r="M17" s="18"/>
      <c r="N17" s="18"/>
      <c r="O17" s="18"/>
      <c r="P17" s="19"/>
      <c r="Q17" s="14"/>
      <c r="R17" s="22"/>
      <c r="S17" s="13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5" t="e">
        <f t="shared" si="0"/>
        <v>#DIV/0!</v>
      </c>
      <c r="E18" s="14"/>
      <c r="F18" s="14"/>
      <c r="G18" s="25" t="e">
        <f t="shared" si="1"/>
        <v>#DIV/0!</v>
      </c>
      <c r="H18" s="14"/>
      <c r="I18" s="14"/>
      <c r="J18" s="14"/>
      <c r="K18" s="25" t="e">
        <f t="shared" si="2"/>
        <v>#DIV/0!</v>
      </c>
      <c r="L18" s="22"/>
      <c r="M18" s="18"/>
      <c r="N18" s="18"/>
      <c r="O18" s="18"/>
      <c r="P18" s="19"/>
      <c r="Q18" s="14"/>
      <c r="R18" s="22"/>
      <c r="S18" s="13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25</v>
      </c>
      <c r="D19" s="22">
        <f t="shared" si="0"/>
        <v>50</v>
      </c>
      <c r="E19" s="14">
        <v>25</v>
      </c>
      <c r="F19" s="14">
        <v>25</v>
      </c>
      <c r="G19" s="22">
        <f t="shared" si="1"/>
        <v>50</v>
      </c>
      <c r="H19" s="14">
        <v>25</v>
      </c>
      <c r="I19" s="14">
        <v>25</v>
      </c>
      <c r="J19" s="14">
        <v>25</v>
      </c>
      <c r="K19" s="22">
        <f t="shared" si="2"/>
        <v>10</v>
      </c>
      <c r="L19" s="22">
        <f t="shared" si="3"/>
        <v>10</v>
      </c>
      <c r="M19" s="18"/>
      <c r="N19" s="18"/>
      <c r="O19" s="18"/>
      <c r="P19" s="19">
        <v>25</v>
      </c>
      <c r="Q19" s="14">
        <v>25</v>
      </c>
      <c r="R19" s="22">
        <f t="shared" si="4"/>
        <v>100</v>
      </c>
      <c r="S19" s="13"/>
      <c r="T19" s="13"/>
      <c r="U19" s="13"/>
      <c r="V19" s="13"/>
      <c r="W19" s="9"/>
    </row>
    <row r="20" spans="1:23" ht="20.25" customHeight="1">
      <c r="A20" s="2" t="s">
        <v>5</v>
      </c>
      <c r="B20" s="14"/>
      <c r="C20" s="14"/>
      <c r="D20" s="25" t="e">
        <f t="shared" si="0"/>
        <v>#DIV/0!</v>
      </c>
      <c r="E20" s="14"/>
      <c r="F20" s="14"/>
      <c r="G20" s="25" t="e">
        <f t="shared" si="1"/>
        <v>#DIV/0!</v>
      </c>
      <c r="H20" s="14"/>
      <c r="I20" s="14"/>
      <c r="J20" s="14"/>
      <c r="K20" s="22"/>
      <c r="L20" s="22"/>
      <c r="M20" s="18"/>
      <c r="N20" s="18"/>
      <c r="O20" s="18"/>
      <c r="P20" s="19"/>
      <c r="Q20" s="14"/>
      <c r="R20" s="22"/>
      <c r="S20" s="13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320</v>
      </c>
      <c r="D21" s="22">
        <f t="shared" si="0"/>
        <v>44.44444444444444</v>
      </c>
      <c r="E21" s="14">
        <v>320</v>
      </c>
      <c r="F21" s="14">
        <v>320</v>
      </c>
      <c r="G21" s="22">
        <f t="shared" si="1"/>
        <v>44.44444444444444</v>
      </c>
      <c r="H21" s="14">
        <v>320</v>
      </c>
      <c r="I21" s="14">
        <v>658</v>
      </c>
      <c r="J21" s="14">
        <v>658</v>
      </c>
      <c r="K21" s="22">
        <f t="shared" si="2"/>
        <v>20.5625</v>
      </c>
      <c r="L21" s="22">
        <f t="shared" si="3"/>
        <v>20.5625</v>
      </c>
      <c r="M21" s="18">
        <v>320</v>
      </c>
      <c r="N21" s="18">
        <v>100</v>
      </c>
      <c r="O21" s="18"/>
      <c r="P21" s="19">
        <v>320</v>
      </c>
      <c r="Q21" s="14">
        <v>320</v>
      </c>
      <c r="R21" s="22">
        <f t="shared" si="4"/>
        <v>100</v>
      </c>
      <c r="S21" s="13"/>
      <c r="T21" s="13"/>
      <c r="U21" s="13"/>
      <c r="V21" s="13"/>
      <c r="W21" s="9"/>
    </row>
    <row r="22" spans="1:23" ht="25.5">
      <c r="A22" s="2" t="s">
        <v>22</v>
      </c>
      <c r="B22" s="14">
        <v>1023</v>
      </c>
      <c r="C22" s="14">
        <v>483</v>
      </c>
      <c r="D22" s="22">
        <f t="shared" si="0"/>
        <v>47.214076246334315</v>
      </c>
      <c r="E22" s="14">
        <v>135</v>
      </c>
      <c r="F22" s="14">
        <v>483</v>
      </c>
      <c r="G22" s="22">
        <f t="shared" si="1"/>
        <v>47.214076246334315</v>
      </c>
      <c r="H22" s="14">
        <v>135</v>
      </c>
      <c r="I22" s="14">
        <v>1015</v>
      </c>
      <c r="J22" s="14">
        <v>343</v>
      </c>
      <c r="K22" s="22">
        <f t="shared" si="2"/>
        <v>21.014492753623188</v>
      </c>
      <c r="L22" s="22">
        <f t="shared" si="3"/>
        <v>25.40740740740741</v>
      </c>
      <c r="M22" s="18">
        <v>430</v>
      </c>
      <c r="N22" s="18">
        <v>235</v>
      </c>
      <c r="O22" s="18"/>
      <c r="P22" s="19">
        <v>523</v>
      </c>
      <c r="Q22" s="14">
        <v>483</v>
      </c>
      <c r="R22" s="22">
        <f t="shared" si="4"/>
        <v>92.35181644359464</v>
      </c>
      <c r="S22" s="13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722</v>
      </c>
      <c r="D23" s="22">
        <f t="shared" si="0"/>
        <v>60.67226890756302</v>
      </c>
      <c r="E23" s="14">
        <v>580</v>
      </c>
      <c r="F23" s="14">
        <v>722</v>
      </c>
      <c r="G23" s="22">
        <f t="shared" si="1"/>
        <v>60.67226890756302</v>
      </c>
      <c r="H23" s="14">
        <v>580</v>
      </c>
      <c r="I23" s="14">
        <v>2870</v>
      </c>
      <c r="J23" s="14">
        <v>2400</v>
      </c>
      <c r="K23" s="22">
        <f t="shared" si="2"/>
        <v>39.75069252077562</v>
      </c>
      <c r="L23" s="22">
        <f t="shared" si="3"/>
        <v>41.37931034482759</v>
      </c>
      <c r="M23" s="18">
        <v>700</v>
      </c>
      <c r="N23" s="18">
        <v>300</v>
      </c>
      <c r="O23" s="18"/>
      <c r="P23" s="19">
        <v>580</v>
      </c>
      <c r="Q23" s="14">
        <v>580</v>
      </c>
      <c r="R23" s="22">
        <f t="shared" si="4"/>
        <v>100</v>
      </c>
      <c r="S23" s="13"/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565</v>
      </c>
      <c r="D24" s="22">
        <f t="shared" si="0"/>
        <v>51.36363636363637</v>
      </c>
      <c r="E24" s="14">
        <v>500</v>
      </c>
      <c r="F24" s="14">
        <v>565</v>
      </c>
      <c r="G24" s="22">
        <f t="shared" si="1"/>
        <v>51.36363636363637</v>
      </c>
      <c r="H24" s="14">
        <v>500</v>
      </c>
      <c r="I24" s="14">
        <v>1230</v>
      </c>
      <c r="J24" s="14">
        <v>1100</v>
      </c>
      <c r="K24" s="22">
        <v>18.6</v>
      </c>
      <c r="L24" s="22">
        <f t="shared" si="3"/>
        <v>22</v>
      </c>
      <c r="M24" s="18">
        <v>200</v>
      </c>
      <c r="N24" s="18"/>
      <c r="O24" s="18"/>
      <c r="P24" s="19">
        <v>500</v>
      </c>
      <c r="Q24" s="14">
        <v>500</v>
      </c>
      <c r="R24" s="22">
        <f t="shared" si="4"/>
        <v>100</v>
      </c>
      <c r="S24" s="13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500</v>
      </c>
      <c r="D25" s="22">
        <f t="shared" si="0"/>
        <v>53.191489361702125</v>
      </c>
      <c r="E25" s="14">
        <v>500</v>
      </c>
      <c r="F25" s="14">
        <v>500</v>
      </c>
      <c r="G25" s="22">
        <f t="shared" si="1"/>
        <v>53.191489361702125</v>
      </c>
      <c r="H25" s="14">
        <v>500</v>
      </c>
      <c r="I25" s="14">
        <v>1300</v>
      </c>
      <c r="J25" s="14">
        <v>1300</v>
      </c>
      <c r="K25" s="22">
        <f t="shared" si="2"/>
        <v>26</v>
      </c>
      <c r="L25" s="22">
        <f t="shared" si="3"/>
        <v>26</v>
      </c>
      <c r="M25" s="18">
        <v>400</v>
      </c>
      <c r="N25" s="18"/>
      <c r="O25" s="18">
        <v>30</v>
      </c>
      <c r="P25" s="19">
        <v>500</v>
      </c>
      <c r="Q25" s="14">
        <v>500</v>
      </c>
      <c r="R25" s="22">
        <f t="shared" si="4"/>
        <v>100</v>
      </c>
      <c r="S25" s="13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697</v>
      </c>
      <c r="D26" s="22">
        <f t="shared" si="0"/>
        <v>78.93544733861835</v>
      </c>
      <c r="E26" s="14">
        <v>697</v>
      </c>
      <c r="F26" s="14">
        <v>697</v>
      </c>
      <c r="G26" s="22">
        <f t="shared" si="1"/>
        <v>78.93544733861835</v>
      </c>
      <c r="H26" s="14">
        <v>697</v>
      </c>
      <c r="I26" s="14">
        <v>1819</v>
      </c>
      <c r="J26" s="14">
        <v>1819</v>
      </c>
      <c r="K26" s="22">
        <f t="shared" si="2"/>
        <v>26.097560975609756</v>
      </c>
      <c r="L26" s="22">
        <f t="shared" si="3"/>
        <v>26.097560975609756</v>
      </c>
      <c r="M26" s="18"/>
      <c r="N26" s="18">
        <v>45</v>
      </c>
      <c r="O26" s="18">
        <v>36</v>
      </c>
      <c r="P26" s="19">
        <v>62</v>
      </c>
      <c r="Q26" s="14">
        <v>62</v>
      </c>
      <c r="R26" s="22">
        <f t="shared" si="4"/>
        <v>100</v>
      </c>
      <c r="S26" s="13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8096</v>
      </c>
      <c r="D27" s="23">
        <f t="shared" si="0"/>
        <v>49.4502809675055</v>
      </c>
      <c r="E27" s="16">
        <f>SUM(E7:E26)</f>
        <v>6619</v>
      </c>
      <c r="F27" s="16">
        <f>SUM(F7:F26)</f>
        <v>8096</v>
      </c>
      <c r="G27" s="23">
        <f t="shared" si="1"/>
        <v>49.4502809675055</v>
      </c>
      <c r="H27" s="16">
        <f>SUM(H7:H26)</f>
        <v>6672</v>
      </c>
      <c r="I27" s="16">
        <f>SUM(I7:I26)</f>
        <v>21129</v>
      </c>
      <c r="J27" s="16">
        <f>SUM(J7:J26)</f>
        <v>18152</v>
      </c>
      <c r="K27" s="23">
        <f t="shared" si="2"/>
        <v>26.098073122529645</v>
      </c>
      <c r="L27" s="23">
        <f t="shared" si="3"/>
        <v>27.206235011990408</v>
      </c>
      <c r="M27" s="20">
        <f>SUM(M7:M26)</f>
        <v>6775</v>
      </c>
      <c r="N27" s="20">
        <f>SUM(N7:N26)</f>
        <v>1393</v>
      </c>
      <c r="O27" s="21">
        <f>SUM(O7:O26)</f>
        <v>1201</v>
      </c>
      <c r="P27" s="21">
        <f>SUM(P7:P26)</f>
        <v>6543</v>
      </c>
      <c r="Q27" s="21">
        <f>SUM(Q7:Q26)</f>
        <v>6139</v>
      </c>
      <c r="R27" s="23">
        <f t="shared" si="4"/>
        <v>93.82546232615009</v>
      </c>
      <c r="S27" s="13"/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2">
    <mergeCell ref="A1:R2"/>
    <mergeCell ref="K3:L5"/>
    <mergeCell ref="M3:M6"/>
    <mergeCell ref="A3:A6"/>
    <mergeCell ref="B3:B6"/>
    <mergeCell ref="C3:E5"/>
    <mergeCell ref="F3:H5"/>
    <mergeCell ref="I3:J5"/>
    <mergeCell ref="P3:R5"/>
    <mergeCell ref="N5:N6"/>
    <mergeCell ref="O3:O6"/>
    <mergeCell ref="N3:N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2009-08-18T04:46:45Z</cp:lastPrinted>
  <dcterms:created xsi:type="dcterms:W3CDTF">2009-04-14T13:32:35Z</dcterms:created>
  <dcterms:modified xsi:type="dcterms:W3CDTF">2009-08-18T05:20:40Z</dcterms:modified>
  <cp:category/>
  <cp:version/>
  <cp:contentType/>
  <cp:contentStatus/>
</cp:coreProperties>
</file>